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55_建設水道部\10_経営管理課\02 上下水道事業\20 下水道事業\経営比較分析（下水道）\R6経営比較分析表\"/>
    </mc:Choice>
  </mc:AlternateContent>
  <workbookProtection workbookAlgorithmName="SHA-512" workbookHashValue="+zEz/GgghkZnq0vnlimq6G75/qvH2xfk19mq+P7V436joxu77XGBqjTK6yM84qrsSRsAGGj0kgNTVsL6RLKTiQ==" workbookSaltValue="mm3cfAcGLeX+g5ia4iqSkQ=="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<sst xmlns="http://schemas.openxmlformats.org/spreadsheetml/2006/main" count="231" uniqueCount="116">
  <si>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</si>
  <si>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</si>
  <si>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</si>
  <si>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</si>
  <si>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</si>
  <si>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</si>
  <si>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</si>
  <si>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</si>
  <si>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</si>
  <si>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</si>
  <si>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</si>
  <si>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</si>
  <si>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</si>
  <si>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</si>
  <si>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</si>
  <si>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</si>
  <si>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</si>
  <si>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</si>
  <si>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</si>
  <si>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</si>
  <si>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</si>
  <si>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</si>
  <si>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</si>
  <si>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</si>
  <si>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</si>
  <si>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</si>
  <si>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</si>
  <si>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</si>
  <si>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</si>
  <si>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</si>
  <si>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</si>
  <si>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</si>
  <si>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</si>
  <si>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</si>
  <si>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</si>
  <si>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</si>
  <si>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</si>
  <si>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</si>
  <si>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</si>
  <si>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</si>
  <si>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</si>
  <si>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</si>
  <si>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</si>
  <si>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</si>
  <si>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</si>
  <si>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</si>
  <si>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</si>
  <si>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</si>
  <si>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</si>
  <si>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</si>
  <si>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</si>
  <si>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</si>
  <si>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</si>
  <si>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</si>
  <si>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</si>
  <si>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</si>
  <si>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</si>
  <si>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</si>
  <si>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</si>
  <si>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</si>
  <si>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</si>
  <si>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</si>
  <si>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</si>
  <si>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</si>
  <si>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</si>
  <si>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</si>
  <si>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</si>
  <si>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</si>
  <si>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</si>
  <si>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</si>
  <si>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</si>
  <si>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</si>
  <si>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</si>
  <si>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</si>
  <si>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</si>
  <si>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</si>
  <si>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</si>
  <si>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</si>
  <si>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</si>
  <si>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</si>
  <si>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</si>
  <si>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</si>
  <si>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</si>
  <si>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</si>
  <si>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</si>
  <si>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</si>
  <si>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</si>
  <si>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</si>
  <si>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</si>
  <si>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</si>
  <si>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</si>
  <si>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</si>
  <si>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</si>
  <si>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</si>
  <si>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</si>
  <si>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</si>
  <si>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</si>
  <si>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</si>
  <si>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</si>
  <si>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</si>
  <si>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</si>
  <si>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</si>
  <si>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</si>
  <si>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</si>
  <si>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</si>
  <si>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</si>
  <si>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</si>
  <si>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</si>
  <si>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</si>
  <si>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</si>
  <si>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</si>
  <si>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</si>
  <si>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</si>
  <si>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特定環境保全公共下水道は、平成９年４月１日に供用開始し、下水道普及率はほぼ100％となっています。
　しかし、人口減少や節水意識の向上などにより、使用料収入が減少傾向にある中で、処理施設の老朽化が進むことから、施設の更新に係る経費や維持管理経費などが増加しています。
　そのため、使用料収入につながる水洗化率の向上を図るとともに、令和４年３月に改定した「下水道事業経営戦略」に基づき、長寿命化計画を策定し、機器の改築・更新などにより、維持管理経費の削減に努め、経営基盤を強化していきたいと考えています。</t>
  </si>
  <si>
    <t>①経常収支比率は、100％を下回っています。安定した経営を維持するためには、更なる費用削減が必要となっています。
②累積欠損金比率は、昨年度より増加し、全国平均及び類似団体平均より高い数値となっているため、更なる費用削減が必要となっています。
③流動比率は、余剰資金を保有していないため、全国平均及び類似団体平均を下回っています。
④企業債残高対事業規模比率は、企業債の借入額よりも償還額が多かったため、全国平均及び類似団体平均より低くなっています。
⑤経費回収率は、100％を下回る状況が継続しています。汚水処理費の更なる削減が必要です。
⑥汚水処理原価は、全国平均及び類似団体平均より高いため、更なる維持管理費用の削減が必要です。
⑦施設利用率は、全国平均及び類似団体平均より高くなっています。
⑧水洗化率は、全国平均及び類似団体平均を上回っていますが、使用料収入の確保に向けて引き続き水洗化啓発に努めてまいります。</t>
    <rPh sb="80" eb="81">
      <t>オヨ</t>
    </rPh>
    <rPh sb="82" eb="86">
      <t>ルイジダンタイ</t>
    </rPh>
    <rPh sb="86" eb="88">
      <t>ヘイキン</t>
    </rPh>
    <rPh sb="148" eb="149">
      <t>オヨ</t>
    </rPh>
    <rPh sb="150" eb="156">
      <t>ルイジダンタイヘイキン</t>
    </rPh>
    <rPh sb="206" eb="207">
      <t>オヨ</t>
    </rPh>
    <rPh sb="208" eb="214">
      <t>ルイジダンタイヘイキン</t>
    </rPh>
    <rPh sb="242" eb="244">
      <t>ジョウキョウ</t>
    </rPh>
    <rPh sb="245" eb="247">
      <t>ケイゾク</t>
    </rPh>
    <rPh sb="259" eb="260">
      <t>サラ</t>
    </rPh>
    <rPh sb="284" eb="285">
      <t>オヨ</t>
    </rPh>
    <rPh sb="286" eb="292">
      <t>ルイジダンタイヘイキン</t>
    </rPh>
    <rPh sb="330" eb="331">
      <t>オヨ</t>
    </rPh>
    <rPh sb="332" eb="338">
      <t>ルイジダンタイヘイキン</t>
    </rPh>
    <rPh sb="363" eb="369">
      <t>ルイジダンタイヘイキン</t>
    </rPh>
    <rPh sb="370" eb="372">
      <t>ウワマワ</t>
    </rPh>
    <rPh sb="379" eb="382">
      <t>シヨウリョウ</t>
    </rPh>
    <rPh sb="382" eb="384">
      <t>シュウニュウ</t>
    </rPh>
    <rPh sb="385" eb="387">
      <t>カクホ</t>
    </rPh>
    <rPh sb="388" eb="389">
      <t>ム</t>
    </rPh>
    <rPh sb="391" eb="392">
      <t>ヒ</t>
    </rPh>
    <rPh sb="393" eb="394">
      <t>ツヅ</t>
    </rPh>
    <phoneticPr fontId="4"/>
  </si>
  <si>
    <t>①有形固定資産減価償却率は年々上昇し、全国平均及び類似団体平均より高くなっています。
②平成９年４月１日に供用開始しており、法定耐用年数を超えた管渠はありませんので、管渠老朽化率は０です。
③管渠改善率は、農業集落排水事業の統合に伴い、令和５年度に汚水管を1.20㎞延長したため0.68％となりました。</t>
    <rPh sb="23" eb="24">
      <t>オヨ</t>
    </rPh>
    <rPh sb="25" eb="31">
      <t>ルイジダンタイヘイキン</t>
    </rPh>
    <rPh sb="103" eb="105">
      <t>ノウギョウ</t>
    </rPh>
    <rPh sb="105" eb="107">
      <t>シュウラク</t>
    </rPh>
    <rPh sb="107" eb="109">
      <t>ハイスイ</t>
    </rPh>
    <rPh sb="109" eb="111">
      <t>ジギョウ</t>
    </rPh>
    <rPh sb="112" eb="114">
      <t>トウゴウ</t>
    </rPh>
    <rPh sb="115" eb="116">
      <t>トモナ</t>
    </rPh>
    <rPh sb="118" eb="120">
      <t>レイワ</t>
    </rPh>
    <rPh sb="121" eb="12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</si>
</sst>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0.79</c:v>
                </c:pt>
                <c:pt idx="2">
                  <c:v>1.43</c:v>
                </c:pt>
                <c:pt idx="3">
                  <c:v>0.77</c:v>
                </c:pt>
                <c:pt idx="4">
                  <c:v>0.68</c:v>
                </c:pt>
              </c:numCache>
            </c:numRef>
          </c:val>
          <c:extLst>
            <c:ext xmlns:c16="http://schemas.microsoft.com/office/drawing/2014/chart" uri="{C3380CC4-5D6E-409C-BE32-E72D297353CC}">
              <c16:uniqueId val="{00000000-923D-40AE-851D-0C43F19333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923D-40AE-851D-0C43F19333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49.96</c:v>
                </c:pt>
                <c:pt idx="1">
                  <c:v>51.19</c:v>
                </c:pt>
                <c:pt idx="2">
                  <c:v>49.47</c:v>
                </c:pt>
                <c:pt idx="3">
                  <c:v>47.84</c:v>
                </c:pt>
                <c:pt idx="4">
                  <c:v>49.16</c:v>
                </c:pt>
              </c:numCache>
            </c:numRef>
          </c:val>
          <c:extLst>
            <c:ext xmlns:c16="http://schemas.microsoft.com/office/drawing/2014/chart" uri="{C3380CC4-5D6E-409C-BE32-E72D297353CC}">
              <c16:uniqueId val="{00000000-5AA3-4CB0-827E-38FF1DEC49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5AA3-4CB0-827E-38FF1DEC49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92.46</c:v>
                </c:pt>
                <c:pt idx="1">
                  <c:v>92.73</c:v>
                </c:pt>
                <c:pt idx="2">
                  <c:v>93.07</c:v>
                </c:pt>
                <c:pt idx="3">
                  <c:v>91.01</c:v>
                </c:pt>
                <c:pt idx="4">
                  <c:v>93.66</c:v>
                </c:pt>
              </c:numCache>
            </c:numRef>
          </c:val>
          <c:extLst>
            <c:ext xmlns:c16="http://schemas.microsoft.com/office/drawing/2014/chart" uri="{C3380CC4-5D6E-409C-BE32-E72D297353CC}">
              <c16:uniqueId val="{00000000-89E3-4822-81F9-DA5BA86A4B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89E3-4822-81F9-DA5BA86A4B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91.89</c:v>
                </c:pt>
                <c:pt idx="1">
                  <c:v>89.85</c:v>
                </c:pt>
                <c:pt idx="2">
                  <c:v>89.56</c:v>
                </c:pt>
                <c:pt idx="3">
                  <c:v>96</c:v>
                </c:pt>
                <c:pt idx="4">
                  <c:v>90.63</c:v>
                </c:pt>
              </c:numCache>
            </c:numRef>
          </c:val>
          <c:extLst>
            <c:ext xmlns:c16="http://schemas.microsoft.com/office/drawing/2014/chart" uri="{C3380CC4-5D6E-409C-BE32-E72D297353CC}">
              <c16:uniqueId val="{00000000-131C-4E7B-ACD9-20233ACD81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131C-4E7B-ACD9-20233ACD81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29.62</c:v>
                </c:pt>
                <c:pt idx="1">
                  <c:v>31.65</c:v>
                </c:pt>
                <c:pt idx="2">
                  <c:v>33.68</c:v>
                </c:pt>
                <c:pt idx="3">
                  <c:v>35.54</c:v>
                </c:pt>
                <c:pt idx="4">
                  <c:v>37.15</c:v>
                </c:pt>
              </c:numCache>
            </c:numRef>
          </c:val>
          <c:extLst>
            <c:ext xmlns:c16="http://schemas.microsoft.com/office/drawing/2014/chart" uri="{C3380CC4-5D6E-409C-BE32-E72D297353CC}">
              <c16:uniqueId val="{00000000-D6E8-470D-A53B-F29B44B3C6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D6E8-470D-A53B-F29B44B3C6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95-4118-8162-A8EA7FDE77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CF95-4118-8162-A8EA7FDE77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13.18</c:v>
                </c:pt>
                <c:pt idx="1">
                  <c:v>46.54</c:v>
                </c:pt>
                <c:pt idx="2">
                  <c:v>81.06</c:v>
                </c:pt>
                <c:pt idx="3">
                  <c:v>88.31</c:v>
                </c:pt>
                <c:pt idx="4">
                  <c:v>117.55</c:v>
                </c:pt>
              </c:numCache>
            </c:numRef>
          </c:val>
          <c:extLst>
            <c:ext xmlns:c16="http://schemas.microsoft.com/office/drawing/2014/chart" uri="{C3380CC4-5D6E-409C-BE32-E72D297353CC}">
              <c16:uniqueId val="{00000000-FE0C-45EA-947A-49C3E4967F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FE0C-45EA-947A-49C3E4967F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32.4</c:v>
                </c:pt>
                <c:pt idx="1">
                  <c:v>27.15</c:v>
                </c:pt>
                <c:pt idx="2">
                  <c:v>4.09</c:v>
                </c:pt>
                <c:pt idx="3">
                  <c:v>12.29</c:v>
                </c:pt>
                <c:pt idx="4">
                  <c:v>6.83</c:v>
                </c:pt>
              </c:numCache>
            </c:numRef>
          </c:val>
          <c:extLst>
            <c:ext xmlns:c16="http://schemas.microsoft.com/office/drawing/2014/chart" uri="{C3380CC4-5D6E-409C-BE32-E72D297353CC}">
              <c16:uniqueId val="{00000000-38FE-4055-A091-700DC2AA5D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38FE-4055-A091-700DC2AA5D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816.79</c:v>
                </c:pt>
                <c:pt idx="1">
                  <c:v>662.31</c:v>
                </c:pt>
                <c:pt idx="2">
                  <c:v>652.30999999999995</c:v>
                </c:pt>
                <c:pt idx="3">
                  <c:v>586.47</c:v>
                </c:pt>
                <c:pt idx="4">
                  <c:v>524.5</c:v>
                </c:pt>
              </c:numCache>
            </c:numRef>
          </c:val>
          <c:extLst>
            <c:ext xmlns:c16="http://schemas.microsoft.com/office/drawing/2014/chart" uri="{C3380CC4-5D6E-409C-BE32-E72D297353CC}">
              <c16:uniqueId val="{00000000-89B1-40A5-B27F-1AC6EB2D7F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89B1-40A5-B27F-1AC6EB2D7F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104.99</c:v>
                </c:pt>
                <c:pt idx="1">
                  <c:v>85.33</c:v>
                </c:pt>
                <c:pt idx="2">
                  <c:v>79.67</c:v>
                </c:pt>
                <c:pt idx="3">
                  <c:v>76.27</c:v>
                </c:pt>
                <c:pt idx="4">
                  <c:v>77.16</c:v>
                </c:pt>
              </c:numCache>
            </c:numRef>
          </c:val>
          <c:extLst>
            <c:ext xmlns:c16="http://schemas.microsoft.com/office/drawing/2014/chart" uri="{C3380CC4-5D6E-409C-BE32-E72D297353CC}">
              <c16:uniqueId val="{00000000-9A44-4E10-A498-937141DA2D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9A44-4E10-A498-937141DA2D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183.29</c:v>
                </c:pt>
                <c:pt idx="1">
                  <c:v>223.81</c:v>
                </c:pt>
                <c:pt idx="2">
                  <c:v>239.58</c:v>
                </c:pt>
                <c:pt idx="3">
                  <c:v>250.48</c:v>
                </c:pt>
                <c:pt idx="4">
                  <c:v>248.58</c:v>
                </c:pt>
              </c:numCache>
            </c:numRef>
          </c:val>
          <c:extLst>
            <c:ext xmlns:c16="http://schemas.microsoft.com/office/drawing/2014/chart" uri="{C3380CC4-5D6E-409C-BE32-E72D297353CC}">
              <c16:uniqueId val="{00000000-B358-4E2E-B74C-30D21FF043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B358-4E2E-B74C-30D21FF043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兵庫県　西脇市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38185</v>
      </c>
      <c r="AM8" s="54"/>
      <c r="AN8" s="54"/>
      <c r="AO8" s="54"/>
      <c r="AP8" s="54"/>
      <c r="AQ8" s="54"/>
      <c r="AR8" s="54"/>
      <c r="AS8" s="54"/>
      <c r="AT8" s="53">
        <f>データ!T6</f>
        <v>132.44</v>
      </c>
      <c r="AU8" s="53"/>
      <c r="AV8" s="53"/>
      <c r="AW8" s="53"/>
      <c r="AX8" s="53"/>
      <c r="AY8" s="53"/>
      <c r="AZ8" s="53"/>
      <c r="BA8" s="53"/>
      <c r="BB8" s="53">
        <f>データ!U6</f>
        <v>288.32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63.63</v>
      </c>
      <c r="J10" s="53"/>
      <c r="K10" s="53"/>
      <c r="L10" s="53"/>
      <c r="M10" s="53"/>
      <c r="N10" s="53"/>
      <c r="O10" s="53"/>
      <c r="P10" s="53">
        <f>データ!P6</f>
        <v>23.55</v>
      </c>
      <c r="Q10" s="53"/>
      <c r="R10" s="53"/>
      <c r="S10" s="53"/>
      <c r="T10" s="53"/>
      <c r="U10" s="53"/>
      <c r="V10" s="53"/>
      <c r="W10" s="53">
        <f>データ!Q6</f>
        <v>93.12</v>
      </c>
      <c r="X10" s="53"/>
      <c r="Y10" s="53"/>
      <c r="Z10" s="53"/>
      <c r="AA10" s="53"/>
      <c r="AB10" s="53"/>
      <c r="AC10" s="53"/>
      <c r="AD10" s="54">
        <f>データ!R6</f>
        <v>3630</v>
      </c>
      <c r="AE10" s="54"/>
      <c r="AF10" s="54"/>
      <c r="AG10" s="54"/>
      <c r="AH10" s="54"/>
      <c r="AI10" s="54"/>
      <c r="AJ10" s="54"/>
      <c r="AK10" s="2"/>
      <c r="AL10" s="54">
        <f>データ!V6</f>
        <v>8942</v>
      </c>
      <c r="AM10" s="54"/>
      <c r="AN10" s="54"/>
      <c r="AO10" s="54"/>
      <c r="AP10" s="54"/>
      <c r="AQ10" s="54"/>
      <c r="AR10" s="54"/>
      <c r="AS10" s="54"/>
      <c r="AT10" s="53">
        <f>データ!W6</f>
        <v>7.05</v>
      </c>
      <c r="AU10" s="53"/>
      <c r="AV10" s="53"/>
      <c r="AW10" s="53"/>
      <c r="AX10" s="53"/>
      <c r="AY10" s="53"/>
      <c r="AZ10" s="53"/>
      <c r="BA10" s="53"/>
      <c r="BB10" s="53">
        <f>データ!X6</f>
        <v>1268.3699999999999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s31ES+byscBhVjDApBDuN90AJGlYEa7YhAzsMbDk6+eDkSYns7JLAAlKAdjeEqM7c8K818oDcRLlidLVFv+1og==" saltValue="w6VSIwPCr0iQAzYIQsSC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L16:BZ44"/>
    <mergeCell ref="BN10:BY10"/>
    <mergeCell ref="BL11:BZ13"/>
    <mergeCell ref="B14:BJ15"/>
    <mergeCell ref="BL14:BZ15"/>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282138</v>
      </c>
      <c r="D6" s="19">
        <f t="shared" si="3"/>
        <v>46</v>
      </c>
      <c r="E6" s="19">
        <f t="shared" si="3"/>
        <v>17</v>
      </c>
      <c r="F6" s="19">
        <f t="shared" si="3"/>
        <v>4</v>
      </c>
      <c r="G6" s="19">
        <f t="shared" si="3"/>
        <v>0</v>
      </c>
      <c r="H6" s="19" t="str">
        <f t="shared" si="3"/>
        <v>兵庫県　西脇市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63.63</v>
      </c>
      <c r="P6" s="20">
        <f t="shared" si="3"/>
        <v>23.55</v>
      </c>
      <c r="Q6" s="20">
        <f t="shared" si="3"/>
        <v>93.12</v>
      </c>
      <c r="R6" s="20">
        <f t="shared" si="3"/>
        <v>3630</v>
      </c>
      <c r="S6" s="20">
        <f t="shared" si="3"/>
        <v>38185</v>
      </c>
      <c r="T6" s="20">
        <f t="shared" si="3"/>
        <v>132.44</v>
      </c>
      <c r="U6" s="20">
        <f t="shared" si="3"/>
        <v>288.32</v>
      </c>
      <c r="V6" s="20">
        <f t="shared" si="3"/>
        <v>8942</v>
      </c>
      <c r="W6" s="20">
        <f t="shared" si="3"/>
        <v>7.05</v>
      </c>
      <c r="X6" s="20">
        <f t="shared" si="3"/>
        <v>1268.3699999999999</v>
      </c>
      <c r="Y6" s="21">
        <f>IF(Y7="",NA(),Y7)</f>
        <v>91.89</v>
      </c>
      <c r="Z6" s="21">
        <f t="shared" ref="Z6:AH6" si="4">IF(Z7="",NA(),Z7)</f>
        <v>89.85</v>
      </c>
      <c r="AA6" s="21">
        <f t="shared" si="4"/>
        <v>89.56</v>
      </c>
      <c r="AB6" s="21">
        <f t="shared" si="4"/>
        <v>96</v>
      </c>
      <c r="AC6" s="21">
        <f t="shared" si="4"/>
        <v>90.63</v>
      </c>
      <c r="AD6" s="21">
        <f t="shared" si="4"/>
        <v>102.73</v>
      </c>
      <c r="AE6" s="21">
        <f t="shared" si="4"/>
        <v>105.78</v>
      </c>
      <c r="AF6" s="21">
        <f t="shared" si="4"/>
        <v>106.09</v>
      </c>
      <c r="AG6" s="21">
        <f t="shared" si="4"/>
        <v>106.44</v>
      </c>
      <c r="AH6" s="21">
        <f t="shared" si="4"/>
        <v>107.11</v>
      </c>
      <c r="AI6" s="20" t="str">
        <f>IF(AI7="","",IF(AI7="-","【-】","【"&amp;SUBSTITUTE(TEXT(AI7,"#,##0.00"),"-","△")&amp;"】"))</f>
        <v>【105.09】</v>
      </c>
      <c r="AJ6" s="21">
        <f>IF(AJ7="",NA(),AJ7)</f>
        <v>13.18</v>
      </c>
      <c r="AK6" s="21">
        <f t="shared" ref="AK6:AS6" si="5">IF(AK7="",NA(),AK7)</f>
        <v>46.54</v>
      </c>
      <c r="AL6" s="21">
        <f t="shared" si="5"/>
        <v>81.06</v>
      </c>
      <c r="AM6" s="21">
        <f t="shared" si="5"/>
        <v>88.31</v>
      </c>
      <c r="AN6" s="21">
        <f t="shared" si="5"/>
        <v>117.55</v>
      </c>
      <c r="AO6" s="21">
        <f t="shared" si="5"/>
        <v>94.97</v>
      </c>
      <c r="AP6" s="21">
        <f t="shared" si="5"/>
        <v>63.96</v>
      </c>
      <c r="AQ6" s="21">
        <f t="shared" si="5"/>
        <v>69.42</v>
      </c>
      <c r="AR6" s="21">
        <f t="shared" si="5"/>
        <v>72.86</v>
      </c>
      <c r="AS6" s="21">
        <f t="shared" si="5"/>
        <v>69.540000000000006</v>
      </c>
      <c r="AT6" s="20" t="str">
        <f>IF(AT7="","",IF(AT7="-","【-】","【"&amp;SUBSTITUTE(TEXT(AT7,"#,##0.00"),"-","△")&amp;"】"))</f>
        <v>【65.73】</v>
      </c>
      <c r="AU6" s="21">
        <f>IF(AU7="",NA(),AU7)</f>
        <v>32.4</v>
      </c>
      <c r="AV6" s="21">
        <f t="shared" ref="AV6:BD6" si="6">IF(AV7="",NA(),AV7)</f>
        <v>27.15</v>
      </c>
      <c r="AW6" s="21">
        <f t="shared" si="6"/>
        <v>4.09</v>
      </c>
      <c r="AX6" s="21">
        <f t="shared" si="6"/>
        <v>12.29</v>
      </c>
      <c r="AY6" s="21">
        <f t="shared" si="6"/>
        <v>6.83</v>
      </c>
      <c r="AZ6" s="21">
        <f t="shared" si="6"/>
        <v>47.72</v>
      </c>
      <c r="BA6" s="21">
        <f t="shared" si="6"/>
        <v>44.24</v>
      </c>
      <c r="BB6" s="21">
        <f t="shared" si="6"/>
        <v>43.07</v>
      </c>
      <c r="BC6" s="21">
        <f t="shared" si="6"/>
        <v>45.42</v>
      </c>
      <c r="BD6" s="21">
        <f t="shared" si="6"/>
        <v>50.63</v>
      </c>
      <c r="BE6" s="20" t="str">
        <f>IF(BE7="","",IF(BE7="-","【-】","【"&amp;SUBSTITUTE(TEXT(BE7,"#,##0.00"),"-","△")&amp;"】"))</f>
        <v>【48.91】</v>
      </c>
      <c r="BF6" s="21">
        <f>IF(BF7="",NA(),BF7)</f>
        <v>816.79</v>
      </c>
      <c r="BG6" s="21">
        <f t="shared" ref="BG6:BO6" si="7">IF(BG7="",NA(),BG7)</f>
        <v>662.31</v>
      </c>
      <c r="BH6" s="21">
        <f t="shared" si="7"/>
        <v>652.30999999999995</v>
      </c>
      <c r="BI6" s="21">
        <f t="shared" si="7"/>
        <v>586.47</v>
      </c>
      <c r="BJ6" s="21">
        <f t="shared" si="7"/>
        <v>524.5</v>
      </c>
      <c r="BK6" s="21">
        <f t="shared" si="7"/>
        <v>1206.79</v>
      </c>
      <c r="BL6" s="21">
        <f t="shared" si="7"/>
        <v>1258.43</v>
      </c>
      <c r="BM6" s="21">
        <f t="shared" si="7"/>
        <v>1163.75</v>
      </c>
      <c r="BN6" s="21">
        <f t="shared" si="7"/>
        <v>1195.47</v>
      </c>
      <c r="BO6" s="21">
        <f t="shared" si="7"/>
        <v>1168.69</v>
      </c>
      <c r="BP6" s="20" t="str">
        <f>IF(BP7="","",IF(BP7="-","【-】","【"&amp;SUBSTITUTE(TEXT(BP7,"#,##0.00"),"-","△")&amp;"】"))</f>
        <v>【1,156.82】</v>
      </c>
      <c r="BQ6" s="21">
        <f>IF(BQ7="",NA(),BQ7)</f>
        <v>104.99</v>
      </c>
      <c r="BR6" s="21">
        <f t="shared" ref="BR6:BZ6" si="8">IF(BR7="",NA(),BR7)</f>
        <v>85.33</v>
      </c>
      <c r="BS6" s="21">
        <f t="shared" si="8"/>
        <v>79.67</v>
      </c>
      <c r="BT6" s="21">
        <f t="shared" si="8"/>
        <v>76.27</v>
      </c>
      <c r="BU6" s="21">
        <f t="shared" si="8"/>
        <v>77.16</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183.29</v>
      </c>
      <c r="CC6" s="21">
        <f t="shared" ref="CC6:CK6" si="9">IF(CC7="",NA(),CC7)</f>
        <v>223.81</v>
      </c>
      <c r="CD6" s="21">
        <f t="shared" si="9"/>
        <v>239.58</v>
      </c>
      <c r="CE6" s="21">
        <f t="shared" si="9"/>
        <v>250.48</v>
      </c>
      <c r="CF6" s="21">
        <f t="shared" si="9"/>
        <v>248.58</v>
      </c>
      <c r="CG6" s="21">
        <f t="shared" si="9"/>
        <v>228.47</v>
      </c>
      <c r="CH6" s="21">
        <f t="shared" si="9"/>
        <v>224.88</v>
      </c>
      <c r="CI6" s="21">
        <f t="shared" si="9"/>
        <v>228.64</v>
      </c>
      <c r="CJ6" s="21">
        <f t="shared" si="9"/>
        <v>239.46</v>
      </c>
      <c r="CK6" s="21">
        <f t="shared" si="9"/>
        <v>233.15</v>
      </c>
      <c r="CL6" s="20" t="str">
        <f>IF(CL7="","",IF(CL7="-","【-】","【"&amp;SUBSTITUTE(TEXT(CL7,"#,##0.00"),"-","△")&amp;"】"))</f>
        <v>【215.73】</v>
      </c>
      <c r="CM6" s="21">
        <f>IF(CM7="",NA(),CM7)</f>
        <v>49.96</v>
      </c>
      <c r="CN6" s="21">
        <f t="shared" ref="CN6:CV6" si="10">IF(CN7="",NA(),CN7)</f>
        <v>51.19</v>
      </c>
      <c r="CO6" s="21">
        <f t="shared" si="10"/>
        <v>49.47</v>
      </c>
      <c r="CP6" s="21">
        <f t="shared" si="10"/>
        <v>47.84</v>
      </c>
      <c r="CQ6" s="21">
        <f t="shared" si="10"/>
        <v>49.16</v>
      </c>
      <c r="CR6" s="21">
        <f t="shared" si="10"/>
        <v>42.47</v>
      </c>
      <c r="CS6" s="21">
        <f t="shared" si="10"/>
        <v>42.4</v>
      </c>
      <c r="CT6" s="21">
        <f t="shared" si="10"/>
        <v>42.28</v>
      </c>
      <c r="CU6" s="21">
        <f t="shared" si="10"/>
        <v>41.06</v>
      </c>
      <c r="CV6" s="21">
        <f t="shared" si="10"/>
        <v>42.09</v>
      </c>
      <c r="CW6" s="20" t="str">
        <f>IF(CW7="","",IF(CW7="-","【-】","【"&amp;SUBSTITUTE(TEXT(CW7,"#,##0.00"),"-","△")&amp;"】"))</f>
        <v>【43.28】</v>
      </c>
      <c r="CX6" s="21">
        <f>IF(CX7="",NA(),CX7)</f>
        <v>92.46</v>
      </c>
      <c r="CY6" s="21">
        <f t="shared" ref="CY6:DG6" si="11">IF(CY7="",NA(),CY7)</f>
        <v>92.73</v>
      </c>
      <c r="CZ6" s="21">
        <f t="shared" si="11"/>
        <v>93.07</v>
      </c>
      <c r="DA6" s="21">
        <f t="shared" si="11"/>
        <v>91.01</v>
      </c>
      <c r="DB6" s="21">
        <f t="shared" si="11"/>
        <v>93.66</v>
      </c>
      <c r="DC6" s="21">
        <f t="shared" si="11"/>
        <v>83.75</v>
      </c>
      <c r="DD6" s="21">
        <f t="shared" si="11"/>
        <v>84.19</v>
      </c>
      <c r="DE6" s="21">
        <f t="shared" si="11"/>
        <v>84.34</v>
      </c>
      <c r="DF6" s="21">
        <f t="shared" si="11"/>
        <v>84.34</v>
      </c>
      <c r="DG6" s="21">
        <f t="shared" si="11"/>
        <v>84.73</v>
      </c>
      <c r="DH6" s="20" t="str">
        <f>IF(DH7="","",IF(DH7="-","【-】","【"&amp;SUBSTITUTE(TEXT(DH7,"#,##0.00"),"-","△")&amp;"】"))</f>
        <v>【86.21】</v>
      </c>
      <c r="DI6" s="21">
        <f>IF(DI7="",NA(),DI7)</f>
        <v>29.62</v>
      </c>
      <c r="DJ6" s="21">
        <f t="shared" ref="DJ6:DR6" si="12">IF(DJ7="",NA(),DJ7)</f>
        <v>31.65</v>
      </c>
      <c r="DK6" s="21">
        <f t="shared" si="12"/>
        <v>33.68</v>
      </c>
      <c r="DL6" s="21">
        <f t="shared" si="12"/>
        <v>35.54</v>
      </c>
      <c r="DM6" s="21">
        <f t="shared" si="12"/>
        <v>37.15</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1">
        <f t="shared" ref="EF6:EN6" si="14">IF(EF7="",NA(),EF7)</f>
        <v>0.79</v>
      </c>
      <c r="EG6" s="21">
        <f t="shared" si="14"/>
        <v>1.43</v>
      </c>
      <c r="EH6" s="21">
        <f t="shared" si="14"/>
        <v>0.77</v>
      </c>
      <c r="EI6" s="21">
        <f t="shared" si="14"/>
        <v>0.68</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282138</v>
      </c>
      <c r="D7" s="23">
        <v>46</v>
      </c>
      <c r="E7" s="23">
        <v>17</v>
      </c>
      <c r="F7" s="23">
        <v>4</v>
      </c>
      <c r="G7" s="23">
        <v>0</v>
      </c>
      <c r="H7" s="23" t="s">
        <v>96</v>
      </c>
      <c r="I7" s="23" t="s">
        <v>97</v>
      </c>
      <c r="J7" s="23" t="s">
        <v>98</v>
      </c>
      <c r="K7" s="23" t="s">
        <v>99</v>
      </c>
      <c r="L7" s="23" t="s">
        <v>100</v>
      </c>
      <c r="M7" s="23" t="s">
        <v>101</v>
      </c>
      <c r="N7" s="24" t="s">
        <v>102</v>
      </c>
      <c r="O7" s="24">
        <v>63.63</v>
      </c>
      <c r="P7" s="24">
        <v>23.55</v>
      </c>
      <c r="Q7" s="24">
        <v>93.12</v>
      </c>
      <c r="R7" s="24">
        <v>3630</v>
      </c>
      <c r="S7" s="24">
        <v>38185</v>
      </c>
      <c r="T7" s="24">
        <v>132.44</v>
      </c>
      <c r="U7" s="24">
        <v>288.32</v>
      </c>
      <c r="V7" s="24">
        <v>8942</v>
      </c>
      <c r="W7" s="24">
        <v>7.05</v>
      </c>
      <c r="X7" s="24">
        <v>1268.3699999999999</v>
      </c>
      <c r="Y7" s="24">
        <v>91.89</v>
      </c>
      <c r="Z7" s="24">
        <v>89.85</v>
      </c>
      <c r="AA7" s="24">
        <v>89.56</v>
      </c>
      <c r="AB7" s="24">
        <v>96</v>
      </c>
      <c r="AC7" s="24">
        <v>90.63</v>
      </c>
      <c r="AD7" s="24">
        <v>102.73</v>
      </c>
      <c r="AE7" s="24">
        <v>105.78</v>
      </c>
      <c r="AF7" s="24">
        <v>106.09</v>
      </c>
      <c r="AG7" s="24">
        <v>106.44</v>
      </c>
      <c r="AH7" s="24">
        <v>107.11</v>
      </c>
      <c r="AI7" s="24">
        <v>105.09</v>
      </c>
      <c r="AJ7" s="24">
        <v>13.18</v>
      </c>
      <c r="AK7" s="24">
        <v>46.54</v>
      </c>
      <c r="AL7" s="24">
        <v>81.06</v>
      </c>
      <c r="AM7" s="24">
        <v>88.31</v>
      </c>
      <c r="AN7" s="24">
        <v>117.55</v>
      </c>
      <c r="AO7" s="24">
        <v>94.97</v>
      </c>
      <c r="AP7" s="24">
        <v>63.96</v>
      </c>
      <c r="AQ7" s="24">
        <v>69.42</v>
      </c>
      <c r="AR7" s="24">
        <v>72.86</v>
      </c>
      <c r="AS7" s="24">
        <v>69.540000000000006</v>
      </c>
      <c r="AT7" s="24">
        <v>65.73</v>
      </c>
      <c r="AU7" s="24">
        <v>32.4</v>
      </c>
      <c r="AV7" s="24">
        <v>27.15</v>
      </c>
      <c r="AW7" s="24">
        <v>4.09</v>
      </c>
      <c r="AX7" s="24">
        <v>12.29</v>
      </c>
      <c r="AY7" s="24">
        <v>6.83</v>
      </c>
      <c r="AZ7" s="24">
        <v>47.72</v>
      </c>
      <c r="BA7" s="24">
        <v>44.24</v>
      </c>
      <c r="BB7" s="24">
        <v>43.07</v>
      </c>
      <c r="BC7" s="24">
        <v>45.42</v>
      </c>
      <c r="BD7" s="24">
        <v>50.63</v>
      </c>
      <c r="BE7" s="24">
        <v>48.91</v>
      </c>
      <c r="BF7" s="24">
        <v>816.79</v>
      </c>
      <c r="BG7" s="24">
        <v>662.31</v>
      </c>
      <c r="BH7" s="24">
        <v>652.30999999999995</v>
      </c>
      <c r="BI7" s="24">
        <v>586.47</v>
      </c>
      <c r="BJ7" s="24">
        <v>524.5</v>
      </c>
      <c r="BK7" s="24">
        <v>1206.79</v>
      </c>
      <c r="BL7" s="24">
        <v>1258.43</v>
      </c>
      <c r="BM7" s="24">
        <v>1163.75</v>
      </c>
      <c r="BN7" s="24">
        <v>1195.47</v>
      </c>
      <c r="BO7" s="24">
        <v>1168.69</v>
      </c>
      <c r="BP7" s="24">
        <v>1156.82</v>
      </c>
      <c r="BQ7" s="24">
        <v>104.99</v>
      </c>
      <c r="BR7" s="24">
        <v>85.33</v>
      </c>
      <c r="BS7" s="24">
        <v>79.67</v>
      </c>
      <c r="BT7" s="24">
        <v>76.27</v>
      </c>
      <c r="BU7" s="24">
        <v>77.16</v>
      </c>
      <c r="BV7" s="24">
        <v>71.84</v>
      </c>
      <c r="BW7" s="24">
        <v>73.36</v>
      </c>
      <c r="BX7" s="24">
        <v>72.599999999999994</v>
      </c>
      <c r="BY7" s="24">
        <v>69.430000000000007</v>
      </c>
      <c r="BZ7" s="24">
        <v>70.709999999999994</v>
      </c>
      <c r="CA7" s="24">
        <v>75.33</v>
      </c>
      <c r="CB7" s="24">
        <v>183.29</v>
      </c>
      <c r="CC7" s="24">
        <v>223.81</v>
      </c>
      <c r="CD7" s="24">
        <v>239.58</v>
      </c>
      <c r="CE7" s="24">
        <v>250.48</v>
      </c>
      <c r="CF7" s="24">
        <v>248.58</v>
      </c>
      <c r="CG7" s="24">
        <v>228.47</v>
      </c>
      <c r="CH7" s="24">
        <v>224.88</v>
      </c>
      <c r="CI7" s="24">
        <v>228.64</v>
      </c>
      <c r="CJ7" s="24">
        <v>239.46</v>
      </c>
      <c r="CK7" s="24">
        <v>233.15</v>
      </c>
      <c r="CL7" s="24">
        <v>215.73</v>
      </c>
      <c r="CM7" s="24">
        <v>49.96</v>
      </c>
      <c r="CN7" s="24">
        <v>51.19</v>
      </c>
      <c r="CO7" s="24">
        <v>49.47</v>
      </c>
      <c r="CP7" s="24">
        <v>47.84</v>
      </c>
      <c r="CQ7" s="24">
        <v>49.16</v>
      </c>
      <c r="CR7" s="24">
        <v>42.47</v>
      </c>
      <c r="CS7" s="24">
        <v>42.4</v>
      </c>
      <c r="CT7" s="24">
        <v>42.28</v>
      </c>
      <c r="CU7" s="24">
        <v>41.06</v>
      </c>
      <c r="CV7" s="24">
        <v>42.09</v>
      </c>
      <c r="CW7" s="24">
        <v>43.28</v>
      </c>
      <c r="CX7" s="24">
        <v>92.46</v>
      </c>
      <c r="CY7" s="24">
        <v>92.73</v>
      </c>
      <c r="CZ7" s="24">
        <v>93.07</v>
      </c>
      <c r="DA7" s="24">
        <v>91.01</v>
      </c>
      <c r="DB7" s="24">
        <v>93.66</v>
      </c>
      <c r="DC7" s="24">
        <v>83.75</v>
      </c>
      <c r="DD7" s="24">
        <v>84.19</v>
      </c>
      <c r="DE7" s="24">
        <v>84.34</v>
      </c>
      <c r="DF7" s="24">
        <v>84.34</v>
      </c>
      <c r="DG7" s="24">
        <v>84.73</v>
      </c>
      <c r="DH7" s="24">
        <v>86.21</v>
      </c>
      <c r="DI7" s="24">
        <v>29.62</v>
      </c>
      <c r="DJ7" s="24">
        <v>31.65</v>
      </c>
      <c r="DK7" s="24">
        <v>33.68</v>
      </c>
      <c r="DL7" s="24">
        <v>35.54</v>
      </c>
      <c r="DM7" s="24">
        <v>37.15</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0.79</v>
      </c>
      <c r="EG7" s="24">
        <v>1.43</v>
      </c>
      <c r="EH7" s="24">
        <v>0.77</v>
      </c>
      <c r="EI7" s="24">
        <v>0.68</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2025-01-24T07:12:44Z</dcterms:created>
  <dcterms:modified xsi:type="dcterms:W3CDTF">2025-02-05T01:05:23Z</dcterms:modified>
  <cp:category/>
</cp:coreProperties>
</file>