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各担当フォルダ\55_建設水道部\10_経営管理課\02 上下水道事業\20 下水道事業\経営比較分析（下水道）\R6経営比較分析表\"/>
    </mc:Choice>
  </mc:AlternateContent>
  <workbookProtection workbookAlgorithmName="SHA-512" workbookHashValue="NxI4D6ZF/clUiatrGYu4RdeGxPNJS29OZaJUusg1skps5RpYUJlXd6/J7/MoL9MrTHOIUF5AKiD3SBxm7q6ipA==" workbookSaltValue="bUYjqndO9m9Arki3FKjf/g==" workbookSpinCount="100000" lockStructure="1"/>
  <bookViews>
    <workbookView xWindow="0" yWindow="0" windowWidth="16230" windowHeight="73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<sst xmlns="http://schemas.openxmlformats.org/spreadsheetml/2006/main" count="231" uniqueCount="116">
  <si>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</si>
  <si>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</si>
  <si>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</si>
  <si>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</si>
  <si>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</si>
  <si>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</si>
  <si>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</si>
  <si>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</si>
  <si>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</si>
  <si>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</si>
  <si>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</si>
  <si>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</si>
  <si>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</si>
  <si>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</si>
  <si>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</si>
  <si>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</si>
  <si>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</si>
  <si>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</si>
  <si>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</si>
  <si>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</si>
  <si>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</si>
  <si>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</si>
  <si>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</si>
  <si>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</si>
  <si>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</si>
  <si>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</si>
  <si>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</si>
  <si>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</si>
  <si>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</si>
  <si>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</si>
  <si>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</si>
  <si>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</si>
  <si>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</si>
  <si>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</si>
  <si>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</si>
  <si>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</si>
  <si>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</si>
  <si>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</si>
  <si>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</si>
  <si>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</si>
  <si>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</si>
  <si>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</si>
  <si>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</si>
  <si>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</si>
  <si>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</si>
  <si>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</si>
  <si>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</si>
  <si>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</si>
  <si>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</si>
  <si>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</si>
  <si>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</si>
  <si>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</si>
  <si>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</si>
  <si>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</si>
  <si>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</si>
  <si>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</si>
  <si>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</si>
  <si>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</si>
  <si>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</si>
  <si>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</si>
  <si>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</si>
  <si>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</si>
  <si>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</si>
  <si>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</si>
  <si>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</si>
  <si>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</si>
  <si>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</si>
  <si>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</si>
  <si>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</si>
  <si>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</si>
  <si>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</si>
  <si>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</si>
  <si>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</si>
  <si>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</si>
  <si>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</si>
  <si>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</si>
  <si>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</si>
  <si>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</si>
  <si>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</si>
  <si>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</si>
  <si>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</si>
  <si>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</si>
  <si>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</si>
  <si>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</si>
  <si>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</si>
  <si>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</si>
  <si>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</si>
  <si>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</si>
  <si>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</si>
  <si>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</si>
  <si>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</si>
  <si>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</si>
  <si>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</si>
  <si>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</si>
  <si>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</si>
  <si>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</si>
  <si>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西脇市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</si>
  <si>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</si>
  <si>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</si>
  <si>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</si>
  <si>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</si>
  <si>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</si>
  <si>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</si>
  <si>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</si>
  <si>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</si>
  <si>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</si>
  <si>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</si>
  <si>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</si>
  <si>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</si>
  <si>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</si>
  <si>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</si>
  <si>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</si>
  <si>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</si>
  <si>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①有形固定資産減価償却率は、年々上昇し施設の老朽化が進んでおり、全国平均及び類似団体平均より高くなっています。
②③法定耐用年数を超えた管渠はありませんので、管渠老朽化率及び管渠改善率は０です。</t>
    <rPh sb="32" eb="37">
      <t>ゼンコクヘイキンオヨ</t>
    </rPh>
    <rPh sb="38" eb="40">
      <t>ルイジ</t>
    </rPh>
    <phoneticPr fontId="4"/>
  </si>
  <si>
    <t xml:space="preserve"> 農業集落排水は、旧西脇市区域は平成６年４月１日、旧黒田庄町区域は平成９年４月１日に供用開始し、普及率はほぼ100％となっています。
　しかし、人口減少や節水意識の向上などにより、使用料収入が減少傾向にある中で、処理施設の老朽化に伴う修繕等の維持管理経費が年々増加しています。
　そのため、使用料収入につながる水洗化率の向上を図るとともに、現在、令和４年３月に改定した「下水道事業経営戦略」に基づき、旧西脇市区域は農業集落排水処理区を流域下水道へ統合、旧黒田庄町区域は農業集落排水処理区を特定環境保全公共下水道へ統合を進めています。将来訪れる更新費用の削減、維持管理費の削減に努め、経営基盤を強化していきたいと考えています。</t>
    <phoneticPr fontId="4"/>
  </si>
  <si>
    <t>①経常収支比率は、100％以上であるものの全国平均及び類似団体平均より低く、年度ごとに増減があるので、安定した経営を維持するため更なる費用削減が必要です。
②累積欠損金比率は、昨年度より増加し、類似団体平均の約８倍となっています。今後は、公共下水道への統合によって改善されると見込んでいます。
③流動比率は、余剰資金を保有していないため、全国平均及び類似団体平均を下回っています。
④企業債残高対事業規模比率は、類似団体平均値と同程度となっています。今後は、企業債借入額よりも償還のスピードが速くなるため、比率は下がっていくと見込んでいます。
⑤経費回収率は、公共下水道への統合が進み前年度より使用料収入が大幅に減少したことにより悪化しました。全国平均及び類似団体平均は上回っています。
⑥汚水処理原価は、公共下水道への統合が進み有収水量が減少していることから上昇していますが、類似団体平均と比較すると同程度となっています。
⑦施設利用率は、処理施設の統廃合を進めていることから、年々低くなっています。
⑧水洗化率は、毎年未接続世帯を訪問し水洗化啓発に努めた結果、上昇傾向にあります。</t>
    <rPh sb="27" eb="29">
      <t>ルイジ</t>
    </rPh>
    <rPh sb="97" eb="101">
      <t>ルイジダンタイ</t>
    </rPh>
    <rPh sb="101" eb="103">
      <t>ヘイキン</t>
    </rPh>
    <rPh sb="173" eb="174">
      <t>オヨ</t>
    </rPh>
    <rPh sb="175" eb="181">
      <t>ルイジダンタイヘイキン</t>
    </rPh>
    <rPh sb="280" eb="285">
      <t>コウキョウゲスイドウ</t>
    </rPh>
    <rPh sb="287" eb="289">
      <t>トウゴウ</t>
    </rPh>
    <rPh sb="290" eb="291">
      <t>スス</t>
    </rPh>
    <rPh sb="292" eb="295">
      <t>ゼンネンド</t>
    </rPh>
    <rPh sb="303" eb="305">
      <t>オオハバ</t>
    </rPh>
    <rPh sb="315" eb="317">
      <t>アッカ</t>
    </rPh>
    <rPh sb="322" eb="326">
      <t>ゼンコクヘイキン</t>
    </rPh>
    <rPh sb="326" eb="327">
      <t>オヨ</t>
    </rPh>
    <rPh sb="335" eb="337">
      <t>ウワマワ</t>
    </rPh>
    <rPh sb="353" eb="358">
      <t>コウキョウゲスイドウ</t>
    </rPh>
    <rPh sb="360" eb="362">
      <t>トウゴウ</t>
    </rPh>
    <rPh sb="363" eb="364">
      <t>スス</t>
    </rPh>
    <rPh sb="365" eb="369">
      <t>ユウシュウスイリョウ</t>
    </rPh>
    <rPh sb="370" eb="372">
      <t>ゲンショウ</t>
    </rPh>
    <rPh sb="380" eb="382">
      <t>ジョウショウ</t>
    </rPh>
    <rPh sb="393" eb="395">
      <t>ヘイキン</t>
    </rPh>
    <rPh sb="396" eb="398">
      <t>ヒカク</t>
    </rPh>
    <rPh sb="401" eb="404">
      <t>ドウテイド</t>
    </rPh>
    <rPh sb="440" eb="442">
      <t>ネンネン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</si>
</sst>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92-4F59-B87C-E9370141A8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2A92-4F59-B87C-E9370141A8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51.47</c:v>
                </c:pt>
                <c:pt idx="1">
                  <c:v>51.34</c:v>
                </c:pt>
                <c:pt idx="2">
                  <c:v>51.36</c:v>
                </c:pt>
                <c:pt idx="3">
                  <c:v>48.85</c:v>
                </c:pt>
                <c:pt idx="4">
                  <c:v>45.95</c:v>
                </c:pt>
              </c:numCache>
            </c:numRef>
          </c:val>
          <c:extLst>
            <c:ext xmlns:c16="http://schemas.microsoft.com/office/drawing/2014/chart" uri="{C3380CC4-5D6E-409C-BE32-E72D297353CC}">
              <c16:uniqueId val="{00000000-918B-48B7-8E89-AAB655C3FD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18B-48B7-8E89-AAB655C3FD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92.78</c:v>
                </c:pt>
                <c:pt idx="1">
                  <c:v>94.12</c:v>
                </c:pt>
                <c:pt idx="2">
                  <c:v>94.08</c:v>
                </c:pt>
                <c:pt idx="3">
                  <c:v>94.83</c:v>
                </c:pt>
                <c:pt idx="4">
                  <c:v>96.73</c:v>
                </c:pt>
              </c:numCache>
            </c:numRef>
          </c:val>
          <c:extLst>
            <c:ext xmlns:c16="http://schemas.microsoft.com/office/drawing/2014/chart" uri="{C3380CC4-5D6E-409C-BE32-E72D297353CC}">
              <c16:uniqueId val="{00000000-D66D-4DDA-9813-1A96B782CF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D66D-4DDA-9813-1A96B782CF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99.07</c:v>
                </c:pt>
                <c:pt idx="1">
                  <c:v>103.46</c:v>
                </c:pt>
                <c:pt idx="2">
                  <c:v>101.57</c:v>
                </c:pt>
                <c:pt idx="3">
                  <c:v>101.19</c:v>
                </c:pt>
                <c:pt idx="4">
                  <c:v>106.26</c:v>
                </c:pt>
              </c:numCache>
            </c:numRef>
          </c:val>
          <c:extLst>
            <c:ext xmlns:c16="http://schemas.microsoft.com/office/drawing/2014/chart" uri="{C3380CC4-5D6E-409C-BE32-E72D297353CC}">
              <c16:uniqueId val="{00000000-9B1E-456A-9923-8EBCBF026A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9B1E-456A-9923-8EBCBF026A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38.19</c:v>
                </c:pt>
                <c:pt idx="1">
                  <c:v>39.770000000000003</c:v>
                </c:pt>
                <c:pt idx="2">
                  <c:v>41.38</c:v>
                </c:pt>
                <c:pt idx="3">
                  <c:v>43.36</c:v>
                </c:pt>
                <c:pt idx="4">
                  <c:v>43.69</c:v>
                </c:pt>
              </c:numCache>
            </c:numRef>
          </c:val>
          <c:extLst>
            <c:ext xmlns:c16="http://schemas.microsoft.com/office/drawing/2014/chart" uri="{C3380CC4-5D6E-409C-BE32-E72D297353CC}">
              <c16:uniqueId val="{00000000-E812-4707-B94D-6AFDD9B3EA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E812-4707-B94D-6AFDD9B3EA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CE-4C3D-878B-F0AB87D418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D7CE-4C3D-878B-F0AB87D418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526.66999999999996</c:v>
                </c:pt>
                <c:pt idx="1">
                  <c:v>529.92999999999995</c:v>
                </c:pt>
                <c:pt idx="2">
                  <c:v>581.94000000000005</c:v>
                </c:pt>
                <c:pt idx="3">
                  <c:v>887.44</c:v>
                </c:pt>
                <c:pt idx="4">
                  <c:v>1006.49</c:v>
                </c:pt>
              </c:numCache>
            </c:numRef>
          </c:val>
          <c:extLst>
            <c:ext xmlns:c16="http://schemas.microsoft.com/office/drawing/2014/chart" uri="{C3380CC4-5D6E-409C-BE32-E72D297353CC}">
              <c16:uniqueId val="{00000000-D607-4D5F-A924-30906D83E3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D607-4D5F-A924-30906D83E3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22.02</c:v>
                </c:pt>
                <c:pt idx="1">
                  <c:v>24.78</c:v>
                </c:pt>
                <c:pt idx="2">
                  <c:v>25.98</c:v>
                </c:pt>
                <c:pt idx="3">
                  <c:v>17.739999999999998</c:v>
                </c:pt>
                <c:pt idx="4">
                  <c:v>28.64</c:v>
                </c:pt>
              </c:numCache>
            </c:numRef>
          </c:val>
          <c:extLst>
            <c:ext xmlns:c16="http://schemas.microsoft.com/office/drawing/2014/chart" uri="{C3380CC4-5D6E-409C-BE32-E72D297353CC}">
              <c16:uniqueId val="{00000000-FD91-48B6-A498-50AAF1B8DB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FD91-48B6-A498-50AAF1B8DB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873.6</c:v>
                </c:pt>
                <c:pt idx="1">
                  <c:v>702.48</c:v>
                </c:pt>
                <c:pt idx="2">
                  <c:v>718.75</c:v>
                </c:pt>
                <c:pt idx="3">
                  <c:v>979.45</c:v>
                </c:pt>
                <c:pt idx="4">
                  <c:v>927.53</c:v>
                </c:pt>
              </c:numCache>
            </c:numRef>
          </c:val>
          <c:extLst>
            <c:ext xmlns:c16="http://schemas.microsoft.com/office/drawing/2014/chart" uri="{C3380CC4-5D6E-409C-BE32-E72D297353CC}">
              <c16:uniqueId val="{00000000-1F5D-46C7-AF1D-7B981DEEB7B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1F5D-46C7-AF1D-7B981DEEB7B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91.04</c:v>
                </c:pt>
                <c:pt idx="1">
                  <c:v>96.14</c:v>
                </c:pt>
                <c:pt idx="2">
                  <c:v>96.72</c:v>
                </c:pt>
                <c:pt idx="3">
                  <c:v>70.08</c:v>
                </c:pt>
                <c:pt idx="4">
                  <c:v>62.08</c:v>
                </c:pt>
              </c:numCache>
            </c:numRef>
          </c:val>
          <c:extLst>
            <c:ext xmlns:c16="http://schemas.microsoft.com/office/drawing/2014/chart" uri="{C3380CC4-5D6E-409C-BE32-E72D297353CC}">
              <c16:uniqueId val="{00000000-7E01-4FF1-A7EC-E7724B2280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7E01-4FF1-A7EC-E7724B2280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202.09</c:v>
                </c:pt>
                <c:pt idx="1">
                  <c:v>191.42</c:v>
                </c:pt>
                <c:pt idx="2">
                  <c:v>190.8</c:v>
                </c:pt>
                <c:pt idx="3">
                  <c:v>266.83</c:v>
                </c:pt>
                <c:pt idx="4">
                  <c:v>302.95</c:v>
                </c:pt>
              </c:numCache>
            </c:numRef>
          </c:val>
          <c:extLst>
            <c:ext xmlns:c16="http://schemas.microsoft.com/office/drawing/2014/chart" uri="{C3380CC4-5D6E-409C-BE32-E72D297353CC}">
              <c16:uniqueId val="{00000000-C4ED-49CE-9A70-B74663C5D20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C4ED-49CE-9A70-B74663C5D20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兵庫県　西脇市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38185</v>
      </c>
      <c r="AM8" s="54"/>
      <c r="AN8" s="54"/>
      <c r="AO8" s="54"/>
      <c r="AP8" s="54"/>
      <c r="AQ8" s="54"/>
      <c r="AR8" s="54"/>
      <c r="AS8" s="54"/>
      <c r="AT8" s="53">
        <f>データ!T6</f>
        <v>132.44</v>
      </c>
      <c r="AU8" s="53"/>
      <c r="AV8" s="53"/>
      <c r="AW8" s="53"/>
      <c r="AX8" s="53"/>
      <c r="AY8" s="53"/>
      <c r="AZ8" s="53"/>
      <c r="BA8" s="53"/>
      <c r="BB8" s="53">
        <f>データ!U6</f>
        <v>288.32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68.209999999999994</v>
      </c>
      <c r="J10" s="53"/>
      <c r="K10" s="53"/>
      <c r="L10" s="53"/>
      <c r="M10" s="53"/>
      <c r="N10" s="53"/>
      <c r="O10" s="53"/>
      <c r="P10" s="53">
        <f>データ!P6</f>
        <v>7.82</v>
      </c>
      <c r="Q10" s="53"/>
      <c r="R10" s="53"/>
      <c r="S10" s="53"/>
      <c r="T10" s="53"/>
      <c r="U10" s="53"/>
      <c r="V10" s="53"/>
      <c r="W10" s="53">
        <f>データ!Q6</f>
        <v>97.24</v>
      </c>
      <c r="X10" s="53"/>
      <c r="Y10" s="53"/>
      <c r="Z10" s="53"/>
      <c r="AA10" s="53"/>
      <c r="AB10" s="53"/>
      <c r="AC10" s="53"/>
      <c r="AD10" s="54">
        <f>データ!R6</f>
        <v>3630</v>
      </c>
      <c r="AE10" s="54"/>
      <c r="AF10" s="54"/>
      <c r="AG10" s="54"/>
      <c r="AH10" s="54"/>
      <c r="AI10" s="54"/>
      <c r="AJ10" s="54"/>
      <c r="AK10" s="2"/>
      <c r="AL10" s="54">
        <f>データ!V6</f>
        <v>2969</v>
      </c>
      <c r="AM10" s="54"/>
      <c r="AN10" s="54"/>
      <c r="AO10" s="54"/>
      <c r="AP10" s="54"/>
      <c r="AQ10" s="54"/>
      <c r="AR10" s="54"/>
      <c r="AS10" s="54"/>
      <c r="AT10" s="53">
        <f>データ!W6</f>
        <v>1.2</v>
      </c>
      <c r="AU10" s="53"/>
      <c r="AV10" s="53"/>
      <c r="AW10" s="53"/>
      <c r="AX10" s="53"/>
      <c r="AY10" s="53"/>
      <c r="AZ10" s="53"/>
      <c r="BA10" s="53"/>
      <c r="BB10" s="53">
        <f>データ!X6</f>
        <v>2474.17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Ko9zcEHCbZKvmPvTeRH6SPl/7RNKBiMG/VRtNEE7piAVD1w/CneZFfhEglKjmnN+ewtfeVHugaboAqRFPRcY6Q==" saltValue="XRCpRKjOCZK87OIfwk4U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282138</v>
      </c>
      <c r="D6" s="19">
        <f t="shared" si="3"/>
        <v>46</v>
      </c>
      <c r="E6" s="19">
        <f t="shared" si="3"/>
        <v>17</v>
      </c>
      <c r="F6" s="19">
        <f t="shared" si="3"/>
        <v>5</v>
      </c>
      <c r="G6" s="19">
        <f t="shared" si="3"/>
        <v>0</v>
      </c>
      <c r="H6" s="19" t="str">
        <f t="shared" si="3"/>
        <v>兵庫県　西脇市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68.209999999999994</v>
      </c>
      <c r="P6" s="20">
        <f t="shared" si="3"/>
        <v>7.82</v>
      </c>
      <c r="Q6" s="20">
        <f t="shared" si="3"/>
        <v>97.24</v>
      </c>
      <c r="R6" s="20">
        <f t="shared" si="3"/>
        <v>3630</v>
      </c>
      <c r="S6" s="20">
        <f t="shared" si="3"/>
        <v>38185</v>
      </c>
      <c r="T6" s="20">
        <f t="shared" si="3"/>
        <v>132.44</v>
      </c>
      <c r="U6" s="20">
        <f t="shared" si="3"/>
        <v>288.32</v>
      </c>
      <c r="V6" s="20">
        <f t="shared" si="3"/>
        <v>2969</v>
      </c>
      <c r="W6" s="20">
        <f t="shared" si="3"/>
        <v>1.2</v>
      </c>
      <c r="X6" s="20">
        <f t="shared" si="3"/>
        <v>2474.17</v>
      </c>
      <c r="Y6" s="21">
        <f>IF(Y7="",NA(),Y7)</f>
        <v>99.07</v>
      </c>
      <c r="Z6" s="21">
        <f t="shared" ref="Z6:AH6" si="4">IF(Z7="",NA(),Z7)</f>
        <v>103.46</v>
      </c>
      <c r="AA6" s="21">
        <f t="shared" si="4"/>
        <v>101.57</v>
      </c>
      <c r="AB6" s="21">
        <f t="shared" si="4"/>
        <v>101.19</v>
      </c>
      <c r="AC6" s="21">
        <f t="shared" si="4"/>
        <v>106.26</v>
      </c>
      <c r="AD6" s="21">
        <f t="shared" si="4"/>
        <v>103.6</v>
      </c>
      <c r="AE6" s="21">
        <f t="shared" si="4"/>
        <v>106.37</v>
      </c>
      <c r="AF6" s="21">
        <f t="shared" si="4"/>
        <v>106.07</v>
      </c>
      <c r="AG6" s="21">
        <f t="shared" si="4"/>
        <v>105.5</v>
      </c>
      <c r="AH6" s="21">
        <f t="shared" si="4"/>
        <v>106.35</v>
      </c>
      <c r="AI6" s="20" t="str">
        <f>IF(AI7="","",IF(AI7="-","【-】","【"&amp;SUBSTITUTE(TEXT(AI7,"#,##0.00"),"-","△")&amp;"】"))</f>
        <v>【104.44】</v>
      </c>
      <c r="AJ6" s="21">
        <f>IF(AJ7="",NA(),AJ7)</f>
        <v>526.66999999999996</v>
      </c>
      <c r="AK6" s="21">
        <f t="shared" ref="AK6:AS6" si="5">IF(AK7="",NA(),AK7)</f>
        <v>529.92999999999995</v>
      </c>
      <c r="AL6" s="21">
        <f t="shared" si="5"/>
        <v>581.94000000000005</v>
      </c>
      <c r="AM6" s="21">
        <f t="shared" si="5"/>
        <v>887.44</v>
      </c>
      <c r="AN6" s="21">
        <f t="shared" si="5"/>
        <v>1006.49</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22.02</v>
      </c>
      <c r="AV6" s="21">
        <f t="shared" ref="AV6:BD6" si="6">IF(AV7="",NA(),AV7)</f>
        <v>24.78</v>
      </c>
      <c r="AW6" s="21">
        <f t="shared" si="6"/>
        <v>25.98</v>
      </c>
      <c r="AX6" s="21">
        <f t="shared" si="6"/>
        <v>17.739999999999998</v>
      </c>
      <c r="AY6" s="21">
        <f t="shared" si="6"/>
        <v>28.64</v>
      </c>
      <c r="AZ6" s="21">
        <f t="shared" si="6"/>
        <v>26.99</v>
      </c>
      <c r="BA6" s="21">
        <f t="shared" si="6"/>
        <v>29.13</v>
      </c>
      <c r="BB6" s="21">
        <f t="shared" si="6"/>
        <v>35.69</v>
      </c>
      <c r="BC6" s="21">
        <f t="shared" si="6"/>
        <v>38.4</v>
      </c>
      <c r="BD6" s="21">
        <f t="shared" si="6"/>
        <v>44.04</v>
      </c>
      <c r="BE6" s="20" t="str">
        <f>IF(BE7="","",IF(BE7="-","【-】","【"&amp;SUBSTITUTE(TEXT(BE7,"#,##0.00"),"-","△")&amp;"】"))</f>
        <v>【42.02】</v>
      </c>
      <c r="BF6" s="21">
        <f>IF(BF7="",NA(),BF7)</f>
        <v>873.6</v>
      </c>
      <c r="BG6" s="21">
        <f t="shared" ref="BG6:BO6" si="7">IF(BG7="",NA(),BG7)</f>
        <v>702.48</v>
      </c>
      <c r="BH6" s="21">
        <f t="shared" si="7"/>
        <v>718.75</v>
      </c>
      <c r="BI6" s="21">
        <f t="shared" si="7"/>
        <v>979.45</v>
      </c>
      <c r="BJ6" s="21">
        <f t="shared" si="7"/>
        <v>927.53</v>
      </c>
      <c r="BK6" s="21">
        <f t="shared" si="7"/>
        <v>826.83</v>
      </c>
      <c r="BL6" s="21">
        <f t="shared" si="7"/>
        <v>867.83</v>
      </c>
      <c r="BM6" s="21">
        <f t="shared" si="7"/>
        <v>791.76</v>
      </c>
      <c r="BN6" s="21">
        <f t="shared" si="7"/>
        <v>900.82</v>
      </c>
      <c r="BO6" s="21">
        <f t="shared" si="7"/>
        <v>839.21</v>
      </c>
      <c r="BP6" s="20" t="str">
        <f>IF(BP7="","",IF(BP7="-","【-】","【"&amp;SUBSTITUTE(TEXT(BP7,"#,##0.00"),"-","△")&amp;"】"))</f>
        <v>【785.10】</v>
      </c>
      <c r="BQ6" s="21">
        <f>IF(BQ7="",NA(),BQ7)</f>
        <v>91.04</v>
      </c>
      <c r="BR6" s="21">
        <f t="shared" ref="BR6:BZ6" si="8">IF(BR7="",NA(),BR7)</f>
        <v>96.14</v>
      </c>
      <c r="BS6" s="21">
        <f t="shared" si="8"/>
        <v>96.72</v>
      </c>
      <c r="BT6" s="21">
        <f t="shared" si="8"/>
        <v>70.08</v>
      </c>
      <c r="BU6" s="21">
        <f t="shared" si="8"/>
        <v>62.08</v>
      </c>
      <c r="BV6" s="21">
        <f t="shared" si="8"/>
        <v>57.31</v>
      </c>
      <c r="BW6" s="21">
        <f t="shared" si="8"/>
        <v>57.08</v>
      </c>
      <c r="BX6" s="21">
        <f t="shared" si="8"/>
        <v>56.26</v>
      </c>
      <c r="BY6" s="21">
        <f t="shared" si="8"/>
        <v>52.94</v>
      </c>
      <c r="BZ6" s="21">
        <f t="shared" si="8"/>
        <v>52.05</v>
      </c>
      <c r="CA6" s="20" t="str">
        <f>IF(CA7="","",IF(CA7="-","【-】","【"&amp;SUBSTITUTE(TEXT(CA7,"#,##0.00"),"-","△")&amp;"】"))</f>
        <v>【56.93】</v>
      </c>
      <c r="CB6" s="21">
        <f>IF(CB7="",NA(),CB7)</f>
        <v>202.09</v>
      </c>
      <c r="CC6" s="21">
        <f t="shared" ref="CC6:CK6" si="9">IF(CC7="",NA(),CC7)</f>
        <v>191.42</v>
      </c>
      <c r="CD6" s="21">
        <f t="shared" si="9"/>
        <v>190.8</v>
      </c>
      <c r="CE6" s="21">
        <f t="shared" si="9"/>
        <v>266.83</v>
      </c>
      <c r="CF6" s="21">
        <f t="shared" si="9"/>
        <v>302.95</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51.47</v>
      </c>
      <c r="CN6" s="21">
        <f t="shared" ref="CN6:CV6" si="10">IF(CN7="",NA(),CN7)</f>
        <v>51.34</v>
      </c>
      <c r="CO6" s="21">
        <f t="shared" si="10"/>
        <v>51.36</v>
      </c>
      <c r="CP6" s="21">
        <f t="shared" si="10"/>
        <v>48.85</v>
      </c>
      <c r="CQ6" s="21">
        <f t="shared" si="10"/>
        <v>45.95</v>
      </c>
      <c r="CR6" s="21">
        <f t="shared" si="10"/>
        <v>50.14</v>
      </c>
      <c r="CS6" s="21">
        <f t="shared" si="10"/>
        <v>54.83</v>
      </c>
      <c r="CT6" s="21">
        <f t="shared" si="10"/>
        <v>66.53</v>
      </c>
      <c r="CU6" s="21">
        <f t="shared" si="10"/>
        <v>52.35</v>
      </c>
      <c r="CV6" s="21">
        <f t="shared" si="10"/>
        <v>46.25</v>
      </c>
      <c r="CW6" s="20" t="str">
        <f>IF(CW7="","",IF(CW7="-","【-】","【"&amp;SUBSTITUTE(TEXT(CW7,"#,##0.00"),"-","△")&amp;"】"))</f>
        <v>【49.87】</v>
      </c>
      <c r="CX6" s="21">
        <f>IF(CX7="",NA(),CX7)</f>
        <v>92.78</v>
      </c>
      <c r="CY6" s="21">
        <f t="shared" ref="CY6:DG6" si="11">IF(CY7="",NA(),CY7)</f>
        <v>94.12</v>
      </c>
      <c r="CZ6" s="21">
        <f t="shared" si="11"/>
        <v>94.08</v>
      </c>
      <c r="DA6" s="21">
        <f t="shared" si="11"/>
        <v>94.83</v>
      </c>
      <c r="DB6" s="21">
        <f t="shared" si="11"/>
        <v>96.73</v>
      </c>
      <c r="DC6" s="21">
        <f t="shared" si="11"/>
        <v>84.98</v>
      </c>
      <c r="DD6" s="21">
        <f t="shared" si="11"/>
        <v>84.7</v>
      </c>
      <c r="DE6" s="21">
        <f t="shared" si="11"/>
        <v>84.67</v>
      </c>
      <c r="DF6" s="21">
        <f t="shared" si="11"/>
        <v>84.39</v>
      </c>
      <c r="DG6" s="21">
        <f t="shared" si="11"/>
        <v>83.96</v>
      </c>
      <c r="DH6" s="20" t="str">
        <f>IF(DH7="","",IF(DH7="-","【-】","【"&amp;SUBSTITUTE(TEXT(DH7,"#,##0.00"),"-","△")&amp;"】"))</f>
        <v>【87.54】</v>
      </c>
      <c r="DI6" s="21">
        <f>IF(DI7="",NA(),DI7)</f>
        <v>38.19</v>
      </c>
      <c r="DJ6" s="21">
        <f t="shared" ref="DJ6:DR6" si="12">IF(DJ7="",NA(),DJ7)</f>
        <v>39.770000000000003</v>
      </c>
      <c r="DK6" s="21">
        <f t="shared" si="12"/>
        <v>41.38</v>
      </c>
      <c r="DL6" s="21">
        <f t="shared" si="12"/>
        <v>43.36</v>
      </c>
      <c r="DM6" s="21">
        <f t="shared" si="12"/>
        <v>43.69</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282138</v>
      </c>
      <c r="D7" s="23">
        <v>46</v>
      </c>
      <c r="E7" s="23">
        <v>17</v>
      </c>
      <c r="F7" s="23">
        <v>5</v>
      </c>
      <c r="G7" s="23">
        <v>0</v>
      </c>
      <c r="H7" s="23" t="s">
        <v>96</v>
      </c>
      <c r="I7" s="23" t="s">
        <v>97</v>
      </c>
      <c r="J7" s="23" t="s">
        <v>98</v>
      </c>
      <c r="K7" s="23" t="s">
        <v>99</v>
      </c>
      <c r="L7" s="23" t="s">
        <v>100</v>
      </c>
      <c r="M7" s="23" t="s">
        <v>101</v>
      </c>
      <c r="N7" s="24" t="s">
        <v>102</v>
      </c>
      <c r="O7" s="24">
        <v>68.209999999999994</v>
      </c>
      <c r="P7" s="24">
        <v>7.82</v>
      </c>
      <c r="Q7" s="24">
        <v>97.24</v>
      </c>
      <c r="R7" s="24">
        <v>3630</v>
      </c>
      <c r="S7" s="24">
        <v>38185</v>
      </c>
      <c r="T7" s="24">
        <v>132.44</v>
      </c>
      <c r="U7" s="24">
        <v>288.32</v>
      </c>
      <c r="V7" s="24">
        <v>2969</v>
      </c>
      <c r="W7" s="24">
        <v>1.2</v>
      </c>
      <c r="X7" s="24">
        <v>2474.17</v>
      </c>
      <c r="Y7" s="24">
        <v>99.07</v>
      </c>
      <c r="Z7" s="24">
        <v>103.46</v>
      </c>
      <c r="AA7" s="24">
        <v>101.57</v>
      </c>
      <c r="AB7" s="24">
        <v>101.19</v>
      </c>
      <c r="AC7" s="24">
        <v>106.26</v>
      </c>
      <c r="AD7" s="24">
        <v>103.6</v>
      </c>
      <c r="AE7" s="24">
        <v>106.37</v>
      </c>
      <c r="AF7" s="24">
        <v>106.07</v>
      </c>
      <c r="AG7" s="24">
        <v>105.5</v>
      </c>
      <c r="AH7" s="24">
        <v>106.35</v>
      </c>
      <c r="AI7" s="24">
        <v>104.44</v>
      </c>
      <c r="AJ7" s="24">
        <v>526.66999999999996</v>
      </c>
      <c r="AK7" s="24">
        <v>529.92999999999995</v>
      </c>
      <c r="AL7" s="24">
        <v>581.94000000000005</v>
      </c>
      <c r="AM7" s="24">
        <v>887.44</v>
      </c>
      <c r="AN7" s="24">
        <v>1006.49</v>
      </c>
      <c r="AO7" s="24">
        <v>193.99</v>
      </c>
      <c r="AP7" s="24">
        <v>139.02000000000001</v>
      </c>
      <c r="AQ7" s="24">
        <v>132.04</v>
      </c>
      <c r="AR7" s="24">
        <v>145.43</v>
      </c>
      <c r="AS7" s="24">
        <v>129.88999999999999</v>
      </c>
      <c r="AT7" s="24">
        <v>124.06</v>
      </c>
      <c r="AU7" s="24">
        <v>22.02</v>
      </c>
      <c r="AV7" s="24">
        <v>24.78</v>
      </c>
      <c r="AW7" s="24">
        <v>25.98</v>
      </c>
      <c r="AX7" s="24">
        <v>17.739999999999998</v>
      </c>
      <c r="AY7" s="24">
        <v>28.64</v>
      </c>
      <c r="AZ7" s="24">
        <v>26.99</v>
      </c>
      <c r="BA7" s="24">
        <v>29.13</v>
      </c>
      <c r="BB7" s="24">
        <v>35.69</v>
      </c>
      <c r="BC7" s="24">
        <v>38.4</v>
      </c>
      <c r="BD7" s="24">
        <v>44.04</v>
      </c>
      <c r="BE7" s="24">
        <v>42.02</v>
      </c>
      <c r="BF7" s="24">
        <v>873.6</v>
      </c>
      <c r="BG7" s="24">
        <v>702.48</v>
      </c>
      <c r="BH7" s="24">
        <v>718.75</v>
      </c>
      <c r="BI7" s="24">
        <v>979.45</v>
      </c>
      <c r="BJ7" s="24">
        <v>927.53</v>
      </c>
      <c r="BK7" s="24">
        <v>826.83</v>
      </c>
      <c r="BL7" s="24">
        <v>867.83</v>
      </c>
      <c r="BM7" s="24">
        <v>791.76</v>
      </c>
      <c r="BN7" s="24">
        <v>900.82</v>
      </c>
      <c r="BO7" s="24">
        <v>839.21</v>
      </c>
      <c r="BP7" s="24">
        <v>785.1</v>
      </c>
      <c r="BQ7" s="24">
        <v>91.04</v>
      </c>
      <c r="BR7" s="24">
        <v>96.14</v>
      </c>
      <c r="BS7" s="24">
        <v>96.72</v>
      </c>
      <c r="BT7" s="24">
        <v>70.08</v>
      </c>
      <c r="BU7" s="24">
        <v>62.08</v>
      </c>
      <c r="BV7" s="24">
        <v>57.31</v>
      </c>
      <c r="BW7" s="24">
        <v>57.08</v>
      </c>
      <c r="BX7" s="24">
        <v>56.26</v>
      </c>
      <c r="BY7" s="24">
        <v>52.94</v>
      </c>
      <c r="BZ7" s="24">
        <v>52.05</v>
      </c>
      <c r="CA7" s="24">
        <v>56.93</v>
      </c>
      <c r="CB7" s="24">
        <v>202.09</v>
      </c>
      <c r="CC7" s="24">
        <v>191.42</v>
      </c>
      <c r="CD7" s="24">
        <v>190.8</v>
      </c>
      <c r="CE7" s="24">
        <v>266.83</v>
      </c>
      <c r="CF7" s="24">
        <v>302.95</v>
      </c>
      <c r="CG7" s="24">
        <v>273.52</v>
      </c>
      <c r="CH7" s="24">
        <v>274.99</v>
      </c>
      <c r="CI7" s="24">
        <v>282.08999999999997</v>
      </c>
      <c r="CJ7" s="24">
        <v>303.27999999999997</v>
      </c>
      <c r="CK7" s="24">
        <v>301.86</v>
      </c>
      <c r="CL7" s="24">
        <v>271.14999999999998</v>
      </c>
      <c r="CM7" s="24">
        <v>51.47</v>
      </c>
      <c r="CN7" s="24">
        <v>51.34</v>
      </c>
      <c r="CO7" s="24">
        <v>51.36</v>
      </c>
      <c r="CP7" s="24">
        <v>48.85</v>
      </c>
      <c r="CQ7" s="24">
        <v>45.95</v>
      </c>
      <c r="CR7" s="24">
        <v>50.14</v>
      </c>
      <c r="CS7" s="24">
        <v>54.83</v>
      </c>
      <c r="CT7" s="24">
        <v>66.53</v>
      </c>
      <c r="CU7" s="24">
        <v>52.35</v>
      </c>
      <c r="CV7" s="24">
        <v>46.25</v>
      </c>
      <c r="CW7" s="24">
        <v>49.87</v>
      </c>
      <c r="CX7" s="24">
        <v>92.78</v>
      </c>
      <c r="CY7" s="24">
        <v>94.12</v>
      </c>
      <c r="CZ7" s="24">
        <v>94.08</v>
      </c>
      <c r="DA7" s="24">
        <v>94.83</v>
      </c>
      <c r="DB7" s="24">
        <v>96.73</v>
      </c>
      <c r="DC7" s="24">
        <v>84.98</v>
      </c>
      <c r="DD7" s="24">
        <v>84.7</v>
      </c>
      <c r="DE7" s="24">
        <v>84.67</v>
      </c>
      <c r="DF7" s="24">
        <v>84.39</v>
      </c>
      <c r="DG7" s="24">
        <v>83.96</v>
      </c>
      <c r="DH7" s="24">
        <v>87.54</v>
      </c>
      <c r="DI7" s="24">
        <v>38.19</v>
      </c>
      <c r="DJ7" s="24">
        <v>39.770000000000003</v>
      </c>
      <c r="DK7" s="24">
        <v>41.38</v>
      </c>
      <c r="DL7" s="24">
        <v>43.36</v>
      </c>
      <c r="DM7" s="24">
        <v>43.69</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2025-02-05T01:32:40Z</cp:lastPrinted>
  <dcterms:created xsi:type="dcterms:W3CDTF">2025-01-24T07:19:09Z</dcterms:created>
  <dcterms:modified xsi:type="dcterms:W3CDTF">2025-02-05T01:32:43Z</dcterms:modified>
  <cp:category/>
</cp:coreProperties>
</file>