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1_各担当フォルダ\55_建設水道部\10_経営管理課\02 上下水道事業\20 下水道事業\経営比較分析（下水道）\R6経営比較分析表\"/>
    </mc:Choice>
  </mc:AlternateContent>
  <workbookProtection workbookAlgorithmName="SHA-512" workbookHashValue="uBqOdOufSf0tYaIq2fw42So0morvS7HDU6RlO6kovc3ttk6bFeH2zaIrf54IXBU05dJgbCtgVJGKsPJjaHjQwg==" workbookSaltValue="bYqHLSThdVZ4zlxHqanoIw==" workbookSpinCount="100000" lockStructure="1"/>
  <bookViews>
    <workbookView xWindow="0" yWindow="0" windowWidth="16230" windowHeight="735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<sst xmlns="http://schemas.openxmlformats.org/spreadsheetml/2006/main" count="236" uniqueCount="115">
  <si>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</si>
  <si>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</si>
  <si>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</si>
  <si>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</si>
  <si>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</si>
  <si>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</si>
  <si>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</si>
  <si>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</si>
  <si>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</si>
  <si>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</si>
  <si>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</si>
  <si>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</si>
  <si>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</si>
  <si>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</si>
  <si>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</si>
  <si>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</si>
  <si>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</si>
  <si>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</si>
  <si>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</si>
  <si>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</si>
  <si>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</si>
  <si>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</si>
  <si>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</si>
  <si>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</si>
  <si>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</si>
  <si>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</si>
  <si>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</si>
  <si>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</si>
  <si>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</si>
  <si>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</si>
  <si>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</si>
  <si>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</si>
  <si>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</si>
  <si>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</si>
  <si>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</si>
  <si>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</si>
  <si>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</si>
  <si>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</si>
  <si>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</si>
  <si>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</si>
  <si>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</si>
  <si>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</si>
  <si>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</si>
  <si>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</si>
  <si>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</si>
  <si>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</si>
  <si>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</si>
  <si>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</si>
  <si>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</si>
  <si>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</si>
  <si>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</si>
  <si>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</si>
  <si>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</si>
  <si>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</si>
  <si>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</si>
  <si>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</si>
  <si>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</si>
  <si>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</si>
  <si>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</si>
  <si>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</si>
  <si>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</si>
  <si>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</si>
  <si>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</si>
  <si>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</si>
  <si>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</si>
  <si>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</si>
  <si>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</si>
  <si>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</si>
  <si>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</si>
  <si>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</si>
  <si>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</si>
  <si>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</si>
  <si>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</si>
  <si>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</si>
  <si>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</si>
  <si>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</si>
  <si>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</si>
  <si>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</si>
  <si>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</si>
  <si>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</si>
  <si>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</si>
  <si>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</si>
  <si>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</si>
  <si>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</si>
  <si>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</si>
  <si>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</si>
  <si>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</si>
  <si>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</si>
  <si>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</si>
  <si>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</si>
  <si>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</si>
  <si>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</si>
  <si>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</si>
  <si>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</si>
  <si>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</si>
  <si>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</si>
  <si>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兵庫県　西脇市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</si>
  <si>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</si>
  <si>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</si>
  <si>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</si>
  <si>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</si>
  <si>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</si>
  <si>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</si>
  <si>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</si>
  <si>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</si>
  <si>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</si>
  <si>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</si>
  <si>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</si>
  <si>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</si>
  <si>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</si>
  <si>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</si>
  <si>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</si>
  <si>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①有形固定資産減価償却率は、年々上昇していますが、全国平均よりは低い状況です。
②③法定耐用年数を超えた管渠はありませんので、管渠老朽化率及び管渠改善率は０です。</t>
    <rPh sb="1" eb="7">
      <t>ユウケイコテイシサン</t>
    </rPh>
    <rPh sb="7" eb="12">
      <t>ゲンカショウキャクリツ</t>
    </rPh>
    <rPh sb="14" eb="18">
      <t>ネンネンジョウショウ</t>
    </rPh>
    <rPh sb="25" eb="29">
      <t>ゼンコクヘイキン</t>
    </rPh>
    <rPh sb="32" eb="33">
      <t>ヒク</t>
    </rPh>
    <rPh sb="34" eb="36">
      <t>ジョウキョウ</t>
    </rPh>
    <rPh sb="42" eb="48">
      <t>ホウテイタイヨウネンスウ</t>
    </rPh>
    <rPh sb="49" eb="50">
      <t>コ</t>
    </rPh>
    <rPh sb="52" eb="54">
      <t>カンキョ</t>
    </rPh>
    <rPh sb="63" eb="70">
      <t>カンキョロウキュウカリツオヨ</t>
    </rPh>
    <rPh sb="71" eb="73">
      <t>カンキョ</t>
    </rPh>
    <rPh sb="73" eb="75">
      <t>カイゼン</t>
    </rPh>
    <rPh sb="75" eb="76">
      <t>リツ</t>
    </rPh>
    <phoneticPr fontId="4"/>
  </si>
  <si>
    <r>
      <t xml:space="preserve">①経常収支比率は、100％を上回っていますが、全国平均及び類似団体平均よりも低い値となっています。安定した経営を維持するために更なる費用削減が必要です。
②累積欠損金は発生していません。
③流動比率は、現金残高の増加により良化傾向にあり、類似団体平均を上回っています。
④企業債残高対事業規模比率は、企業債の借入額よりも償還額が多かったため、全国平均及び類似団体平均より低くなっています。
</t>
    </r>
    <r>
      <rPr>
        <sz val="11"/>
        <rFont val="ＭＳ ゴシック"/>
        <family val="3"/>
        <charset val="128"/>
      </rPr>
      <t>⑤経費回収率は、 100％以上で推移しており、全国平均及び類似団体平均を上回っています。</t>
    </r>
    <r>
      <rPr>
        <sz val="11"/>
        <color theme="1"/>
        <rFont val="ＭＳ ゴシック"/>
        <family val="3"/>
        <charset val="128"/>
      </rPr>
      <t xml:space="preserve">
⑥汚水処理原価は、類似団体平均よりは低いが、全国平均より高く、更なる維持管理費用の削減が必要です。
⑦施設利用率は、流域下水道に接続しているため、表示がありません。
⑧水洗化率は、毎年未接続世帯を訪問し水洗化啓発に努めた結果、年々上昇していましたが、人口減少の影響により令和５年度は減少に転じました。
</t>
    </r>
    <rPh sb="1" eb="3">
      <t>ケイジョウ</t>
    </rPh>
    <rPh sb="3" eb="5">
      <t>シュウシ</t>
    </rPh>
    <rPh sb="5" eb="7">
      <t>ヒリツ</t>
    </rPh>
    <rPh sb="14" eb="16">
      <t>ウワマワ</t>
    </rPh>
    <rPh sb="23" eb="28">
      <t>ゼンコクヘイキンオヨ</t>
    </rPh>
    <rPh sb="29" eb="31">
      <t>ルイジ</t>
    </rPh>
    <rPh sb="31" eb="33">
      <t>ダンタイ</t>
    </rPh>
    <rPh sb="33" eb="35">
      <t>ヘイキン</t>
    </rPh>
    <rPh sb="49" eb="51">
      <t>アンテイ</t>
    </rPh>
    <rPh sb="53" eb="55">
      <t>ケイエイ</t>
    </rPh>
    <rPh sb="56" eb="58">
      <t>イジ</t>
    </rPh>
    <rPh sb="63" eb="64">
      <t>サラ</t>
    </rPh>
    <rPh sb="66" eb="70">
      <t>ヒヨウサクゲン</t>
    </rPh>
    <rPh sb="71" eb="73">
      <t>ヒツヨウ</t>
    </rPh>
    <rPh sb="78" eb="80">
      <t>ルイセキ</t>
    </rPh>
    <rPh sb="80" eb="83">
      <t>ケッソンキン</t>
    </rPh>
    <rPh sb="84" eb="86">
      <t>ハッセイ</t>
    </rPh>
    <rPh sb="95" eb="99">
      <t>リュウドウヒリツ</t>
    </rPh>
    <rPh sb="101" eb="103">
      <t>ゲンキン</t>
    </rPh>
    <rPh sb="103" eb="105">
      <t>ザンダカ</t>
    </rPh>
    <rPh sb="106" eb="108">
      <t>ゾウカ</t>
    </rPh>
    <rPh sb="111" eb="113">
      <t>リョウカ</t>
    </rPh>
    <rPh sb="113" eb="115">
      <t>ケイコウ</t>
    </rPh>
    <rPh sb="119" eb="121">
      <t>ルイジ</t>
    </rPh>
    <rPh sb="121" eb="123">
      <t>ダンタイ</t>
    </rPh>
    <rPh sb="123" eb="125">
      <t>ヘイキン</t>
    </rPh>
    <rPh sb="126" eb="128">
      <t>ウワマワ</t>
    </rPh>
    <rPh sb="136" eb="148">
      <t>キギョウサイザンダカタイジギョウキボヒリツ</t>
    </rPh>
    <rPh sb="150" eb="153">
      <t>キギョウサイ</t>
    </rPh>
    <rPh sb="154" eb="157">
      <t>カリイレガク</t>
    </rPh>
    <rPh sb="160" eb="163">
      <t>ショウカンガク</t>
    </rPh>
    <rPh sb="164" eb="165">
      <t>オオ</t>
    </rPh>
    <rPh sb="171" eb="175">
      <t>ゼンコクヘイキン</t>
    </rPh>
    <rPh sb="175" eb="176">
      <t>オヨ</t>
    </rPh>
    <rPh sb="177" eb="183">
      <t>ルイジダンタイヘイキン</t>
    </rPh>
    <rPh sb="185" eb="186">
      <t>ヒク</t>
    </rPh>
    <rPh sb="196" eb="198">
      <t>ケイヒ</t>
    </rPh>
    <rPh sb="208" eb="210">
      <t>イジョウ</t>
    </rPh>
    <rPh sb="211" eb="213">
      <t>スイイ</t>
    </rPh>
    <rPh sb="218" eb="222">
      <t>ゼンコクヘイキン</t>
    </rPh>
    <rPh sb="222" eb="223">
      <t>オヨ</t>
    </rPh>
    <rPh sb="224" eb="230">
      <t>ルイジダンタイヘイキン</t>
    </rPh>
    <rPh sb="231" eb="233">
      <t>ウワマワ</t>
    </rPh>
    <rPh sb="241" eb="247">
      <t>オスイショリゲンカ</t>
    </rPh>
    <rPh sb="268" eb="269">
      <t>タカ</t>
    </rPh>
    <rPh sb="271" eb="272">
      <t>サラ</t>
    </rPh>
    <rPh sb="274" eb="280">
      <t>イジカンリヒヨウ</t>
    </rPh>
    <rPh sb="281" eb="283">
      <t>サクゲン</t>
    </rPh>
    <rPh sb="284" eb="286">
      <t>ヒツヨウ</t>
    </rPh>
    <rPh sb="291" eb="296">
      <t>シセツリヨウリツ</t>
    </rPh>
    <rPh sb="298" eb="303">
      <t>リュウイキゲスイドウ</t>
    </rPh>
    <rPh sb="304" eb="306">
      <t>セツゾク</t>
    </rPh>
    <rPh sb="313" eb="315">
      <t>ヒョウジ</t>
    </rPh>
    <rPh sb="324" eb="328">
      <t>スイセンカリツ</t>
    </rPh>
    <rPh sb="330" eb="332">
      <t>マイトシ</t>
    </rPh>
    <rPh sb="332" eb="337">
      <t>ミセツゾクセタイ</t>
    </rPh>
    <rPh sb="338" eb="340">
      <t>ホウモン</t>
    </rPh>
    <rPh sb="341" eb="346">
      <t>スイセンカケイハツ</t>
    </rPh>
    <rPh sb="347" eb="348">
      <t>ツト</t>
    </rPh>
    <rPh sb="350" eb="352">
      <t>ケッカ</t>
    </rPh>
    <rPh sb="353" eb="357">
      <t>ネンネンジョウショウ</t>
    </rPh>
    <rPh sb="365" eb="367">
      <t>ジンコウ</t>
    </rPh>
    <rPh sb="367" eb="369">
      <t>ゲンショウ</t>
    </rPh>
    <rPh sb="370" eb="372">
      <t>エイキョウ</t>
    </rPh>
    <rPh sb="375" eb="377">
      <t>レイワ</t>
    </rPh>
    <rPh sb="378" eb="380">
      <t>ネンド</t>
    </rPh>
    <rPh sb="381" eb="383">
      <t>ゲンショウ</t>
    </rPh>
    <rPh sb="384" eb="385">
      <t>テン</t>
    </rPh>
    <phoneticPr fontId="4"/>
  </si>
  <si>
    <t>　公共下水道事業は、旧西脇市区域の市街化区域を中心とした集落を対象に、加古川上流区域下水道として整備され、平成６年６月６日に供用開始し、下水道普及率はほぼ 100％となっています。
　しかし、人口減少や節水意識の向上などにより、使用料収入が減少傾向にある一方で、流域下水道施設建設負担金や維持管理負担金は増加しています。
　使用料収入の増収につながる水洗化率の向上を図るとともに、令和４年３月に改定した「下水道事業経営戦略」に基づき、維持管理費の更なる削減に努め、経営基盤を強化していきたいと考えています。</t>
    <rPh sb="1" eb="8">
      <t>コウキョウゲスイドウジギョウ</t>
    </rPh>
    <rPh sb="10" eb="11">
      <t>キュウ</t>
    </rPh>
    <rPh sb="11" eb="13">
      <t>ニシワキ</t>
    </rPh>
    <rPh sb="13" eb="14">
      <t>シ</t>
    </rPh>
    <rPh sb="14" eb="16">
      <t>クイキ</t>
    </rPh>
    <rPh sb="17" eb="19">
      <t>シガイ</t>
    </rPh>
    <rPh sb="19" eb="20">
      <t>カ</t>
    </rPh>
    <rPh sb="20" eb="22">
      <t>クイキ</t>
    </rPh>
    <rPh sb="23" eb="25">
      <t>チュウシン</t>
    </rPh>
    <rPh sb="28" eb="30">
      <t>シュウラク</t>
    </rPh>
    <rPh sb="31" eb="33">
      <t>タイショウ</t>
    </rPh>
    <rPh sb="35" eb="45">
      <t>カコガワジョウリュウクイキゲスイドウ</t>
    </rPh>
    <rPh sb="48" eb="50">
      <t>セイビ</t>
    </rPh>
    <rPh sb="53" eb="55">
      <t>ヘイセイ</t>
    </rPh>
    <rPh sb="56" eb="57">
      <t>ネン</t>
    </rPh>
    <rPh sb="58" eb="59">
      <t>ガツ</t>
    </rPh>
    <rPh sb="60" eb="61">
      <t>ニチ</t>
    </rPh>
    <rPh sb="62" eb="66">
      <t>キョウヨウカイシ</t>
    </rPh>
    <rPh sb="68" eb="74">
      <t>ゲスイドウフキュウリツ</t>
    </rPh>
    <rPh sb="96" eb="100">
      <t>ジンコウゲンショウ</t>
    </rPh>
    <rPh sb="101" eb="105">
      <t>セッスイイシキ</t>
    </rPh>
    <rPh sb="127" eb="129">
      <t>イッポウ</t>
    </rPh>
    <rPh sb="131" eb="143">
      <t>リュウイキゲスイドウシセツケンセツフタンキン</t>
    </rPh>
    <rPh sb="144" eb="151">
      <t>イジカンリフタンキン</t>
    </rPh>
    <rPh sb="152" eb="154">
      <t>ゾウカ</t>
    </rPh>
    <rPh sb="162" eb="167">
      <t>シヨウリョウシュウニュウ</t>
    </rPh>
    <rPh sb="168" eb="170">
      <t>ゾウシュウ</t>
    </rPh>
    <rPh sb="175" eb="179">
      <t>スイセンカリツ</t>
    </rPh>
    <rPh sb="180" eb="182">
      <t>コウジョウ</t>
    </rPh>
    <rPh sb="183" eb="184">
      <t>ハカ</t>
    </rPh>
    <rPh sb="190" eb="192">
      <t>レイワ</t>
    </rPh>
    <rPh sb="193" eb="194">
      <t>ネン</t>
    </rPh>
    <rPh sb="195" eb="196">
      <t>ガツ</t>
    </rPh>
    <rPh sb="197" eb="199">
      <t>カイテイ</t>
    </rPh>
    <rPh sb="213" eb="214">
      <t>モト</t>
    </rPh>
    <rPh sb="217" eb="222">
      <t>イジカンリヒ</t>
    </rPh>
    <rPh sb="223" eb="224">
      <t>サラ</t>
    </rPh>
    <rPh sb="226" eb="228">
      <t>サクゲン</t>
    </rPh>
    <rPh sb="229" eb="230">
      <t>ツト</t>
    </rPh>
    <rPh sb="232" eb="236">
      <t>ケイエイキバン</t>
    </rPh>
    <rPh sb="237" eb="239">
      <t>キョウカ</t>
    </rPh>
    <rPh sb="246" eb="247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</si>
</sst>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A-441F-9D4A-5ED85E398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0.32</c:v>
                </c:pt>
                <c:pt idx="2">
                  <c:v>0.1</c:v>
                </c:pt>
                <c:pt idx="3">
                  <c:v>0.09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A-441F-9D4A-5ED85E398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5-4055-AFE7-A970CF7EB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49.27</c:v>
                </c:pt>
                <c:pt idx="1">
                  <c:v>49.47</c:v>
                </c:pt>
                <c:pt idx="2">
                  <c:v>48.19</c:v>
                </c:pt>
                <c:pt idx="3">
                  <c:v>47.32</c:v>
                </c:pt>
                <c:pt idx="4">
                  <c:v>48.03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5-4055-AFE7-A970CF7EB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90.97</c:v>
                </c:pt>
                <c:pt idx="1">
                  <c:v>91.55</c:v>
                </c:pt>
                <c:pt idx="2">
                  <c:v>92.04</c:v>
                </c:pt>
                <c:pt idx="3">
                  <c:v>93.47</c:v>
                </c:pt>
                <c:pt idx="4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8-417B-ADB6-FCF09B6A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83.16</c:v>
                </c:pt>
                <c:pt idx="1">
                  <c:v>82.06</c:v>
                </c:pt>
                <c:pt idx="2">
                  <c:v>82.26</c:v>
                </c:pt>
                <c:pt idx="3">
                  <c:v>81.33</c:v>
                </c:pt>
                <c:pt idx="4">
                  <c:v>80.95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8-417B-ADB6-FCF09B6A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106.59</c:v>
                </c:pt>
                <c:pt idx="1">
                  <c:v>105.42</c:v>
                </c:pt>
                <c:pt idx="2">
                  <c:v>105.54</c:v>
                </c:pt>
                <c:pt idx="3">
                  <c:v>101.73</c:v>
                </c:pt>
                <c:pt idx="4">
                  <c:v>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C-49DE-8455-D149054D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109.21</c:v>
                </c:pt>
                <c:pt idx="1">
                  <c:v>107.81</c:v>
                </c:pt>
                <c:pt idx="2">
                  <c:v>107.54</c:v>
                </c:pt>
                <c:pt idx="3">
                  <c:v>107.19</c:v>
                </c:pt>
                <c:pt idx="4">
                  <c:v>107.04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C-49DE-8455-D149054D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23.49</c:v>
                </c:pt>
                <c:pt idx="1">
                  <c:v>25.5</c:v>
                </c:pt>
                <c:pt idx="2">
                  <c:v>27.43</c:v>
                </c:pt>
                <c:pt idx="3">
                  <c:v>29.5</c:v>
                </c:pt>
                <c:pt idx="4">
                  <c:v>31.49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B-4F22-8070-EAFA4C0AE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24.1</c:v>
                </c:pt>
                <c:pt idx="1">
                  <c:v>19.93</c:v>
                </c:pt>
                <c:pt idx="2">
                  <c:v>21.94</c:v>
                </c:pt>
                <c:pt idx="3">
                  <c:v>22.89</c:v>
                </c:pt>
                <c:pt idx="4">
                  <c:v>23.37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B-4F22-8070-EAFA4C0AE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A-47D9-BD8F-7EED7E00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A-47D9-BD8F-7EED7E00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F-4175-BDB9-C9FD43ED7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15.73</c:v>
                </c:pt>
                <c:pt idx="1">
                  <c:v>18.2</c:v>
                </c:pt>
                <c:pt idx="2">
                  <c:v>19.059999999999999</c:v>
                </c:pt>
                <c:pt idx="3">
                  <c:v>31.07</c:v>
                </c:pt>
                <c:pt idx="4">
                  <c:v>37.43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F-4175-BDB9-C9FD43ED7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37.01</c:v>
                </c:pt>
                <c:pt idx="1">
                  <c:v>44.41</c:v>
                </c:pt>
                <c:pt idx="2">
                  <c:v>53.63</c:v>
                </c:pt>
                <c:pt idx="3">
                  <c:v>59.85</c:v>
                </c:pt>
                <c:pt idx="4">
                  <c:v>78.12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5-44B9-99D2-F0057769B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57.26</c:v>
                </c:pt>
                <c:pt idx="1">
                  <c:v>48.56</c:v>
                </c:pt>
                <c:pt idx="2">
                  <c:v>47.58</c:v>
                </c:pt>
                <c:pt idx="3">
                  <c:v>51.09</c:v>
                </c:pt>
                <c:pt idx="4">
                  <c:v>57.42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5-44B9-99D2-F0057769B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448.46</c:v>
                </c:pt>
                <c:pt idx="1">
                  <c:v>369.24</c:v>
                </c:pt>
                <c:pt idx="2">
                  <c:v>363.76</c:v>
                </c:pt>
                <c:pt idx="3">
                  <c:v>332.16</c:v>
                </c:pt>
                <c:pt idx="4">
                  <c:v>295.12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1-4AC7-A8FF-C1159CE8D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1130.42</c:v>
                </c:pt>
                <c:pt idx="1">
                  <c:v>1245.0999999999999</c:v>
                </c:pt>
                <c:pt idx="2">
                  <c:v>1108.8</c:v>
                </c:pt>
                <c:pt idx="3">
                  <c:v>1194.56</c:v>
                </c:pt>
                <c:pt idx="4">
                  <c:v>1174.6099999999999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1-4AC7-A8FF-C1159CE8D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102.47</c:v>
                </c:pt>
                <c:pt idx="1">
                  <c:v>112.8</c:v>
                </c:pt>
                <c:pt idx="2">
                  <c:v>112.9</c:v>
                </c:pt>
                <c:pt idx="3">
                  <c:v>110.08</c:v>
                </c:pt>
                <c:pt idx="4">
                  <c:v>110.89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1-4761-B94A-ACA249081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74.17</c:v>
                </c:pt>
                <c:pt idx="1">
                  <c:v>79.77</c:v>
                </c:pt>
                <c:pt idx="2">
                  <c:v>79.63</c:v>
                </c:pt>
                <c:pt idx="3">
                  <c:v>76.78</c:v>
                </c:pt>
                <c:pt idx="4">
                  <c:v>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1-4761-B94A-ACA249081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191.28</c:v>
                </c:pt>
                <c:pt idx="1">
                  <c:v>171.85</c:v>
                </c:pt>
                <c:pt idx="2">
                  <c:v>171.97</c:v>
                </c:pt>
                <c:pt idx="3">
                  <c:v>175.95</c:v>
                </c:pt>
                <c:pt idx="4">
                  <c:v>175.5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8-43C2-B486-3113F212B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230.95</c:v>
                </c:pt>
                <c:pt idx="1">
                  <c:v>214.56</c:v>
                </c:pt>
                <c:pt idx="2">
                  <c:v>213.66</c:v>
                </c:pt>
                <c:pt idx="3">
                  <c:v>224.31</c:v>
                </c:pt>
                <c:pt idx="4">
                  <c:v>223.48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8-43C2-B486-3113F212B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兵庫県　西脇市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Cd2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38185</v>
      </c>
      <c r="AM8" s="54"/>
      <c r="AN8" s="54"/>
      <c r="AO8" s="54"/>
      <c r="AP8" s="54"/>
      <c r="AQ8" s="54"/>
      <c r="AR8" s="54"/>
      <c r="AS8" s="54"/>
      <c r="AT8" s="53">
        <f>データ!T6</f>
        <v>132.44</v>
      </c>
      <c r="AU8" s="53"/>
      <c r="AV8" s="53"/>
      <c r="AW8" s="53"/>
      <c r="AX8" s="53"/>
      <c r="AY8" s="53"/>
      <c r="AZ8" s="53"/>
      <c r="BA8" s="53"/>
      <c r="BB8" s="53">
        <f>データ!U6</f>
        <v>288.32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68.849999999999994</v>
      </c>
      <c r="J10" s="53"/>
      <c r="K10" s="53"/>
      <c r="L10" s="53"/>
      <c r="M10" s="53"/>
      <c r="N10" s="53"/>
      <c r="O10" s="53"/>
      <c r="P10" s="53">
        <f>データ!P6</f>
        <v>67.77</v>
      </c>
      <c r="Q10" s="53"/>
      <c r="R10" s="53"/>
      <c r="S10" s="53"/>
      <c r="T10" s="53"/>
      <c r="U10" s="53"/>
      <c r="V10" s="53"/>
      <c r="W10" s="53">
        <f>データ!Q6</f>
        <v>91.25</v>
      </c>
      <c r="X10" s="53"/>
      <c r="Y10" s="53"/>
      <c r="Z10" s="53"/>
      <c r="AA10" s="53"/>
      <c r="AB10" s="53"/>
      <c r="AC10" s="53"/>
      <c r="AD10" s="54">
        <f>データ!R6</f>
        <v>3630</v>
      </c>
      <c r="AE10" s="54"/>
      <c r="AF10" s="54"/>
      <c r="AG10" s="54"/>
      <c r="AH10" s="54"/>
      <c r="AI10" s="54"/>
      <c r="AJ10" s="54"/>
      <c r="AK10" s="2"/>
      <c r="AL10" s="54">
        <f>データ!V6</f>
        <v>25739</v>
      </c>
      <c r="AM10" s="54"/>
      <c r="AN10" s="54"/>
      <c r="AO10" s="54"/>
      <c r="AP10" s="54"/>
      <c r="AQ10" s="54"/>
      <c r="AR10" s="54"/>
      <c r="AS10" s="54"/>
      <c r="AT10" s="53">
        <f>データ!W6</f>
        <v>11.03</v>
      </c>
      <c r="AU10" s="53"/>
      <c r="AV10" s="53"/>
      <c r="AW10" s="53"/>
      <c r="AX10" s="53"/>
      <c r="AY10" s="53"/>
      <c r="AZ10" s="53"/>
      <c r="BA10" s="53"/>
      <c r="BB10" s="53">
        <f>データ!X6</f>
        <v>2333.54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112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hDqvJyhEXxUjWNSpfvWilaN2GVBWYS6R9I7/TrkHJ0ysZkzsV/klB7qqdQ04jyM0R9ZPRfVWA24W7uU020r2wQ==" saltValue="IxkATE/YXTK1RNAj9TlWE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282138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兵庫県　西脇市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68.849999999999994</v>
      </c>
      <c r="P6" s="20">
        <f t="shared" si="3"/>
        <v>67.77</v>
      </c>
      <c r="Q6" s="20">
        <f t="shared" si="3"/>
        <v>91.25</v>
      </c>
      <c r="R6" s="20">
        <f t="shared" si="3"/>
        <v>3630</v>
      </c>
      <c r="S6" s="20">
        <f t="shared" si="3"/>
        <v>38185</v>
      </c>
      <c r="T6" s="20">
        <f t="shared" si="3"/>
        <v>132.44</v>
      </c>
      <c r="U6" s="20">
        <f t="shared" si="3"/>
        <v>288.32</v>
      </c>
      <c r="V6" s="20">
        <f t="shared" si="3"/>
        <v>25739</v>
      </c>
      <c r="W6" s="20">
        <f t="shared" si="3"/>
        <v>11.03</v>
      </c>
      <c r="X6" s="20">
        <f t="shared" si="3"/>
        <v>2333.54</v>
      </c>
      <c r="Y6" s="21">
        <f>IF(Y7="",NA(),Y7)</f>
        <v>106.59</v>
      </c>
      <c r="Z6" s="21">
        <f t="shared" ref="Z6:AH6" si="4">IF(Z7="",NA(),Z7)</f>
        <v>105.42</v>
      </c>
      <c r="AA6" s="21">
        <f t="shared" si="4"/>
        <v>105.54</v>
      </c>
      <c r="AB6" s="21">
        <f t="shared" si="4"/>
        <v>101.73</v>
      </c>
      <c r="AC6" s="21">
        <f t="shared" si="4"/>
        <v>105.26</v>
      </c>
      <c r="AD6" s="21">
        <f t="shared" si="4"/>
        <v>109.21</v>
      </c>
      <c r="AE6" s="21">
        <f t="shared" si="4"/>
        <v>107.81</v>
      </c>
      <c r="AF6" s="21">
        <f t="shared" si="4"/>
        <v>107.54</v>
      </c>
      <c r="AG6" s="21">
        <f t="shared" si="4"/>
        <v>107.19</v>
      </c>
      <c r="AH6" s="21">
        <f t="shared" si="4"/>
        <v>107.04</v>
      </c>
      <c r="AI6" s="20" t="str">
        <f>IF(AI7="","",IF(AI7="-","【-】","【"&amp;SUBSTITUTE(TEXT(AI7,"#,##0.00"),"-","△")&amp;"】"))</f>
        <v>【105.91】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15.73</v>
      </c>
      <c r="AP6" s="21">
        <f t="shared" si="5"/>
        <v>18.2</v>
      </c>
      <c r="AQ6" s="21">
        <f t="shared" si="5"/>
        <v>19.059999999999999</v>
      </c>
      <c r="AR6" s="21">
        <f t="shared" si="5"/>
        <v>31.07</v>
      </c>
      <c r="AS6" s="21">
        <f t="shared" si="5"/>
        <v>37.43</v>
      </c>
      <c r="AT6" s="20" t="str">
        <f>IF(AT7="","",IF(AT7="-","【-】","【"&amp;SUBSTITUTE(TEXT(AT7,"#,##0.00"),"-","△")&amp;"】"))</f>
        <v>【3.03】</v>
      </c>
      <c r="AU6" s="21">
        <f>IF(AU7="",NA(),AU7)</f>
        <v>37.01</v>
      </c>
      <c r="AV6" s="21">
        <f t="shared" ref="AV6:BD6" si="6">IF(AV7="",NA(),AV7)</f>
        <v>44.41</v>
      </c>
      <c r="AW6" s="21">
        <f t="shared" si="6"/>
        <v>53.63</v>
      </c>
      <c r="AX6" s="21">
        <f t="shared" si="6"/>
        <v>59.85</v>
      </c>
      <c r="AY6" s="21">
        <f t="shared" si="6"/>
        <v>78.12</v>
      </c>
      <c r="AZ6" s="21">
        <f t="shared" si="6"/>
        <v>57.26</v>
      </c>
      <c r="BA6" s="21">
        <f t="shared" si="6"/>
        <v>48.56</v>
      </c>
      <c r="BB6" s="21">
        <f t="shared" si="6"/>
        <v>47.58</v>
      </c>
      <c r="BC6" s="21">
        <f t="shared" si="6"/>
        <v>51.09</v>
      </c>
      <c r="BD6" s="21">
        <f t="shared" si="6"/>
        <v>57.42</v>
      </c>
      <c r="BE6" s="20" t="str">
        <f>IF(BE7="","",IF(BE7="-","【-】","【"&amp;SUBSTITUTE(TEXT(BE7,"#,##0.00"),"-","△")&amp;"】"))</f>
        <v>【78.43】</v>
      </c>
      <c r="BF6" s="21">
        <f>IF(BF7="",NA(),BF7)</f>
        <v>448.46</v>
      </c>
      <c r="BG6" s="21">
        <f t="shared" ref="BG6:BO6" si="7">IF(BG7="",NA(),BG7)</f>
        <v>369.24</v>
      </c>
      <c r="BH6" s="21">
        <f t="shared" si="7"/>
        <v>363.76</v>
      </c>
      <c r="BI6" s="21">
        <f t="shared" si="7"/>
        <v>332.16</v>
      </c>
      <c r="BJ6" s="21">
        <f t="shared" si="7"/>
        <v>295.12</v>
      </c>
      <c r="BK6" s="21">
        <f t="shared" si="7"/>
        <v>1130.42</v>
      </c>
      <c r="BL6" s="21">
        <f t="shared" si="7"/>
        <v>1245.0999999999999</v>
      </c>
      <c r="BM6" s="21">
        <f t="shared" si="7"/>
        <v>1108.8</v>
      </c>
      <c r="BN6" s="21">
        <f t="shared" si="7"/>
        <v>1194.56</v>
      </c>
      <c r="BO6" s="21">
        <f t="shared" si="7"/>
        <v>1174.6099999999999</v>
      </c>
      <c r="BP6" s="20" t="str">
        <f>IF(BP7="","",IF(BP7="-","【-】","【"&amp;SUBSTITUTE(TEXT(BP7,"#,##0.00"),"-","△")&amp;"】"))</f>
        <v>【630.82】</v>
      </c>
      <c r="BQ6" s="21">
        <f>IF(BQ7="",NA(),BQ7)</f>
        <v>102.47</v>
      </c>
      <c r="BR6" s="21">
        <f t="shared" ref="BR6:BZ6" si="8">IF(BR7="",NA(),BR7)</f>
        <v>112.8</v>
      </c>
      <c r="BS6" s="21">
        <f t="shared" si="8"/>
        <v>112.9</v>
      </c>
      <c r="BT6" s="21">
        <f t="shared" si="8"/>
        <v>110.08</v>
      </c>
      <c r="BU6" s="21">
        <f t="shared" si="8"/>
        <v>110.89</v>
      </c>
      <c r="BV6" s="21">
        <f t="shared" si="8"/>
        <v>74.17</v>
      </c>
      <c r="BW6" s="21">
        <f t="shared" si="8"/>
        <v>79.77</v>
      </c>
      <c r="BX6" s="21">
        <f t="shared" si="8"/>
        <v>79.63</v>
      </c>
      <c r="BY6" s="21">
        <f t="shared" si="8"/>
        <v>76.78</v>
      </c>
      <c r="BZ6" s="21">
        <f t="shared" si="8"/>
        <v>75.41</v>
      </c>
      <c r="CA6" s="20" t="str">
        <f>IF(CA7="","",IF(CA7="-","【-】","【"&amp;SUBSTITUTE(TEXT(CA7,"#,##0.00"),"-","△")&amp;"】"))</f>
        <v>【97.81】</v>
      </c>
      <c r="CB6" s="21">
        <f>IF(CB7="",NA(),CB7)</f>
        <v>191.28</v>
      </c>
      <c r="CC6" s="21">
        <f t="shared" ref="CC6:CK6" si="9">IF(CC7="",NA(),CC7)</f>
        <v>171.85</v>
      </c>
      <c r="CD6" s="21">
        <f t="shared" si="9"/>
        <v>171.97</v>
      </c>
      <c r="CE6" s="21">
        <f t="shared" si="9"/>
        <v>175.95</v>
      </c>
      <c r="CF6" s="21">
        <f t="shared" si="9"/>
        <v>175.5</v>
      </c>
      <c r="CG6" s="21">
        <f t="shared" si="9"/>
        <v>230.95</v>
      </c>
      <c r="CH6" s="21">
        <f t="shared" si="9"/>
        <v>214.56</v>
      </c>
      <c r="CI6" s="21">
        <f t="shared" si="9"/>
        <v>213.66</v>
      </c>
      <c r="CJ6" s="21">
        <f t="shared" si="9"/>
        <v>224.31</v>
      </c>
      <c r="CK6" s="21">
        <f t="shared" si="9"/>
        <v>223.48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49.27</v>
      </c>
      <c r="CS6" s="21">
        <f t="shared" si="10"/>
        <v>49.47</v>
      </c>
      <c r="CT6" s="21">
        <f t="shared" si="10"/>
        <v>48.19</v>
      </c>
      <c r="CU6" s="21">
        <f t="shared" si="10"/>
        <v>47.32</v>
      </c>
      <c r="CV6" s="21">
        <f t="shared" si="10"/>
        <v>48.03</v>
      </c>
      <c r="CW6" s="20" t="str">
        <f>IF(CW7="","",IF(CW7="-","【-】","【"&amp;SUBSTITUTE(TEXT(CW7,"#,##0.00"),"-","△")&amp;"】"))</f>
        <v>【58.94】</v>
      </c>
      <c r="CX6" s="21">
        <f>IF(CX7="",NA(),CX7)</f>
        <v>90.97</v>
      </c>
      <c r="CY6" s="21">
        <f t="shared" ref="CY6:DG6" si="11">IF(CY7="",NA(),CY7)</f>
        <v>91.55</v>
      </c>
      <c r="CZ6" s="21">
        <f t="shared" si="11"/>
        <v>92.04</v>
      </c>
      <c r="DA6" s="21">
        <f t="shared" si="11"/>
        <v>93.47</v>
      </c>
      <c r="DB6" s="21">
        <f t="shared" si="11"/>
        <v>92.49</v>
      </c>
      <c r="DC6" s="21">
        <f t="shared" si="11"/>
        <v>83.16</v>
      </c>
      <c r="DD6" s="21">
        <f t="shared" si="11"/>
        <v>82.06</v>
      </c>
      <c r="DE6" s="21">
        <f t="shared" si="11"/>
        <v>82.26</v>
      </c>
      <c r="DF6" s="21">
        <f t="shared" si="11"/>
        <v>81.33</v>
      </c>
      <c r="DG6" s="21">
        <f t="shared" si="11"/>
        <v>80.95</v>
      </c>
      <c r="DH6" s="20" t="str">
        <f>IF(DH7="","",IF(DH7="-","【-】","【"&amp;SUBSTITUTE(TEXT(DH7,"#,##0.00"),"-","△")&amp;"】"))</f>
        <v>【95.91】</v>
      </c>
      <c r="DI6" s="21">
        <f>IF(DI7="",NA(),DI7)</f>
        <v>23.49</v>
      </c>
      <c r="DJ6" s="21">
        <f t="shared" ref="DJ6:DR6" si="12">IF(DJ7="",NA(),DJ7)</f>
        <v>25.5</v>
      </c>
      <c r="DK6" s="21">
        <f t="shared" si="12"/>
        <v>27.43</v>
      </c>
      <c r="DL6" s="21">
        <f t="shared" si="12"/>
        <v>29.5</v>
      </c>
      <c r="DM6" s="21">
        <f t="shared" si="12"/>
        <v>31.49</v>
      </c>
      <c r="DN6" s="21">
        <f t="shared" si="12"/>
        <v>24.1</v>
      </c>
      <c r="DO6" s="21">
        <f t="shared" si="12"/>
        <v>19.93</v>
      </c>
      <c r="DP6" s="21">
        <f t="shared" si="12"/>
        <v>21.94</v>
      </c>
      <c r="DQ6" s="21">
        <f t="shared" si="12"/>
        <v>22.89</v>
      </c>
      <c r="DR6" s="21">
        <f t="shared" si="12"/>
        <v>23.37</v>
      </c>
      <c r="DS6" s="20" t="str">
        <f>IF(DS7="","",IF(DS7="-","【-】","【"&amp;SUBSTITUTE(TEXT(DS7,"#,##0.00"),"-","△")&amp;"】"))</f>
        <v>【41.09】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【8.68】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</v>
      </c>
      <c r="EK6" s="21">
        <f t="shared" si="14"/>
        <v>0.32</v>
      </c>
      <c r="EL6" s="21">
        <f t="shared" si="14"/>
        <v>0.1</v>
      </c>
      <c r="EM6" s="21">
        <f t="shared" si="14"/>
        <v>0.09</v>
      </c>
      <c r="EN6" s="21">
        <f t="shared" si="14"/>
        <v>0.1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282138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68.849999999999994</v>
      </c>
      <c r="P7" s="24">
        <v>67.77</v>
      </c>
      <c r="Q7" s="24">
        <v>91.25</v>
      </c>
      <c r="R7" s="24">
        <v>3630</v>
      </c>
      <c r="S7" s="24">
        <v>38185</v>
      </c>
      <c r="T7" s="24">
        <v>132.44</v>
      </c>
      <c r="U7" s="24">
        <v>288.32</v>
      </c>
      <c r="V7" s="24">
        <v>25739</v>
      </c>
      <c r="W7" s="24">
        <v>11.03</v>
      </c>
      <c r="X7" s="24">
        <v>2333.54</v>
      </c>
      <c r="Y7" s="24">
        <v>106.59</v>
      </c>
      <c r="Z7" s="24">
        <v>105.42</v>
      </c>
      <c r="AA7" s="24">
        <v>105.54</v>
      </c>
      <c r="AB7" s="24">
        <v>101.73</v>
      </c>
      <c r="AC7" s="24">
        <v>105.26</v>
      </c>
      <c r="AD7" s="24">
        <v>109.21</v>
      </c>
      <c r="AE7" s="24">
        <v>107.81</v>
      </c>
      <c r="AF7" s="24">
        <v>107.54</v>
      </c>
      <c r="AG7" s="24">
        <v>107.19</v>
      </c>
      <c r="AH7" s="24">
        <v>107.04</v>
      </c>
      <c r="AI7" s="24">
        <v>105.91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15.73</v>
      </c>
      <c r="AP7" s="24">
        <v>18.2</v>
      </c>
      <c r="AQ7" s="24">
        <v>19.059999999999999</v>
      </c>
      <c r="AR7" s="24">
        <v>31.07</v>
      </c>
      <c r="AS7" s="24">
        <v>37.43</v>
      </c>
      <c r="AT7" s="24">
        <v>3.03</v>
      </c>
      <c r="AU7" s="24">
        <v>37.01</v>
      </c>
      <c r="AV7" s="24">
        <v>44.41</v>
      </c>
      <c r="AW7" s="24">
        <v>53.63</v>
      </c>
      <c r="AX7" s="24">
        <v>59.85</v>
      </c>
      <c r="AY7" s="24">
        <v>78.12</v>
      </c>
      <c r="AZ7" s="24">
        <v>57.26</v>
      </c>
      <c r="BA7" s="24">
        <v>48.56</v>
      </c>
      <c r="BB7" s="24">
        <v>47.58</v>
      </c>
      <c r="BC7" s="24">
        <v>51.09</v>
      </c>
      <c r="BD7" s="24">
        <v>57.42</v>
      </c>
      <c r="BE7" s="24">
        <v>78.430000000000007</v>
      </c>
      <c r="BF7" s="24">
        <v>448.46</v>
      </c>
      <c r="BG7" s="24">
        <v>369.24</v>
      </c>
      <c r="BH7" s="24">
        <v>363.76</v>
      </c>
      <c r="BI7" s="24">
        <v>332.16</v>
      </c>
      <c r="BJ7" s="24">
        <v>295.12</v>
      </c>
      <c r="BK7" s="24">
        <v>1130.42</v>
      </c>
      <c r="BL7" s="24">
        <v>1245.0999999999999</v>
      </c>
      <c r="BM7" s="24">
        <v>1108.8</v>
      </c>
      <c r="BN7" s="24">
        <v>1194.56</v>
      </c>
      <c r="BO7" s="24">
        <v>1174.6099999999999</v>
      </c>
      <c r="BP7" s="24">
        <v>630.82000000000005</v>
      </c>
      <c r="BQ7" s="24">
        <v>102.47</v>
      </c>
      <c r="BR7" s="24">
        <v>112.8</v>
      </c>
      <c r="BS7" s="24">
        <v>112.9</v>
      </c>
      <c r="BT7" s="24">
        <v>110.08</v>
      </c>
      <c r="BU7" s="24">
        <v>110.89</v>
      </c>
      <c r="BV7" s="24">
        <v>74.17</v>
      </c>
      <c r="BW7" s="24">
        <v>79.77</v>
      </c>
      <c r="BX7" s="24">
        <v>79.63</v>
      </c>
      <c r="BY7" s="24">
        <v>76.78</v>
      </c>
      <c r="BZ7" s="24">
        <v>75.41</v>
      </c>
      <c r="CA7" s="24">
        <v>97.81</v>
      </c>
      <c r="CB7" s="24">
        <v>191.28</v>
      </c>
      <c r="CC7" s="24">
        <v>171.85</v>
      </c>
      <c r="CD7" s="24">
        <v>171.97</v>
      </c>
      <c r="CE7" s="24">
        <v>175.95</v>
      </c>
      <c r="CF7" s="24">
        <v>175.5</v>
      </c>
      <c r="CG7" s="24">
        <v>230.95</v>
      </c>
      <c r="CH7" s="24">
        <v>214.56</v>
      </c>
      <c r="CI7" s="24">
        <v>213.66</v>
      </c>
      <c r="CJ7" s="24">
        <v>224.31</v>
      </c>
      <c r="CK7" s="24">
        <v>223.48</v>
      </c>
      <c r="CL7" s="24">
        <v>138.75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49.27</v>
      </c>
      <c r="CS7" s="24">
        <v>49.47</v>
      </c>
      <c r="CT7" s="24">
        <v>48.19</v>
      </c>
      <c r="CU7" s="24">
        <v>47.32</v>
      </c>
      <c r="CV7" s="24">
        <v>48.03</v>
      </c>
      <c r="CW7" s="24">
        <v>58.94</v>
      </c>
      <c r="CX7" s="24">
        <v>90.97</v>
      </c>
      <c r="CY7" s="24">
        <v>91.55</v>
      </c>
      <c r="CZ7" s="24">
        <v>92.04</v>
      </c>
      <c r="DA7" s="24">
        <v>93.47</v>
      </c>
      <c r="DB7" s="24">
        <v>92.49</v>
      </c>
      <c r="DC7" s="24">
        <v>83.16</v>
      </c>
      <c r="DD7" s="24">
        <v>82.06</v>
      </c>
      <c r="DE7" s="24">
        <v>82.26</v>
      </c>
      <c r="DF7" s="24">
        <v>81.33</v>
      </c>
      <c r="DG7" s="24">
        <v>80.95</v>
      </c>
      <c r="DH7" s="24">
        <v>95.91</v>
      </c>
      <c r="DI7" s="24">
        <v>23.49</v>
      </c>
      <c r="DJ7" s="24">
        <v>25.5</v>
      </c>
      <c r="DK7" s="24">
        <v>27.43</v>
      </c>
      <c r="DL7" s="24">
        <v>29.5</v>
      </c>
      <c r="DM7" s="24">
        <v>31.49</v>
      </c>
      <c r="DN7" s="24">
        <v>24.1</v>
      </c>
      <c r="DO7" s="24">
        <v>19.93</v>
      </c>
      <c r="DP7" s="24">
        <v>21.94</v>
      </c>
      <c r="DQ7" s="24">
        <v>22.89</v>
      </c>
      <c r="DR7" s="24">
        <v>23.37</v>
      </c>
      <c r="DS7" s="24">
        <v>41.09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</v>
      </c>
      <c r="ED7" s="24">
        <v>8.68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</v>
      </c>
      <c r="EK7" s="24">
        <v>0.32</v>
      </c>
      <c r="EL7" s="24">
        <v>0.1</v>
      </c>
      <c r="EM7" s="24">
        <v>0.09</v>
      </c>
      <c r="EN7" s="24">
        <v>0.1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2025-02-05T00:53:12Z</cp:lastPrinted>
  <dcterms:created xsi:type="dcterms:W3CDTF">2025-01-24T07:04:32Z</dcterms:created>
  <dcterms:modified xsi:type="dcterms:W3CDTF">2025-02-05T00:53:14Z</dcterms:modified>
  <cp:category/>
</cp:coreProperties>
</file>