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20 下水道事業\経営比較分析（下水道）\R5経営比較分析表\"/>
    </mc:Choice>
  </mc:AlternateContent>
  <workbookProtection workbookAlgorithmName="SHA-512" workbookHashValue="1P+xgL6WD7U17ZdlCyDaZVEfMPwrzjpoNTBUy07TpQPoH0w9oFkAB2jLqwE2a/RSPhaxBkMQc45S7i+D8N9e5g==" workbookSaltValue="ro+WTZAci2p+5c+WPbDmWg==" workbookSpinCount="100000" lockStructure="1"/>
  <bookViews>
    <workbookView xWindow="0" yWindow="0" windowWidth="28800" windowHeight="125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<sst xmlns="http://schemas.openxmlformats.org/spreadsheetml/2006/main" count="231" uniqueCount="117">
  <si>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</si>
  <si>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</si>
  <si>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</si>
  <si>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</si>
  <si>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</si>
  <si>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</si>
  <si>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</si>
  <si>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</si>
  <si>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</si>
  <si>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</si>
  <si>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</si>
  <si>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</si>
  <si>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</si>
  <si>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</si>
  <si>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</si>
  <si>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</si>
  <si>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</si>
  <si>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</si>
  <si>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</si>
  <si>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</si>
  <si>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</si>
  <si>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</si>
  <si>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</si>
  <si>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</si>
  <si>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</si>
  <si>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</si>
  <si>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</si>
  <si>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</si>
  <si>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</si>
  <si>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</si>
  <si>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</si>
  <si>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</si>
  <si>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</si>
  <si>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</si>
  <si>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</si>
  <si>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</si>
  <si>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</si>
  <si>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</si>
  <si>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</si>
  <si>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</si>
  <si>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</si>
  <si>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</si>
  <si>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</si>
  <si>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</si>
  <si>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</si>
  <si>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</si>
  <si>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</si>
  <si>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</si>
  <si>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</si>
  <si>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</si>
  <si>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</si>
  <si>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</si>
  <si>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</si>
  <si>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</si>
  <si>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</si>
  <si>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</si>
  <si>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</si>
  <si>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</si>
  <si>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</si>
  <si>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</si>
  <si>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</si>
  <si>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</si>
  <si>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</si>
  <si>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</si>
  <si>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</si>
  <si>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</si>
  <si>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</si>
  <si>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</si>
  <si>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</si>
  <si>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</si>
  <si>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</si>
  <si>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</si>
  <si>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</si>
  <si>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</si>
  <si>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</si>
  <si>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</si>
  <si>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</si>
  <si>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</si>
  <si>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</si>
  <si>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</si>
  <si>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</si>
  <si>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</si>
  <si>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</si>
  <si>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</si>
  <si>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</si>
  <si>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</si>
  <si>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</si>
  <si>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</si>
  <si>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</si>
  <si>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</si>
  <si>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</si>
  <si>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</si>
  <si>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</si>
  <si>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</si>
  <si>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</si>
  <si>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</si>
  <si>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</si>
  <si>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</si>
  <si>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</si>
  <si>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</si>
  <si>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</si>
  <si>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</si>
  <si>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</si>
  <si>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</si>
  <si>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</si>
  <si>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</si>
  <si>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</si>
  <si>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</si>
  <si>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</si>
  <si>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</si>
  <si>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</si>
  <si>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</si>
  <si>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</si>
  <si>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</si>
  <si>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特定環境保全公共下水道は、平成９年４月１日に供用開始し、下水道普及率はほぼ100％となっています。
　しかし、人口減少や節水意識の向上などにより、使用料収入が減少傾向にある中で、処理施設の老朽化が進むことから、施設の更新に係る経費や維持管理経費などが増加しています。
　そのため、使用料収入につながる水洗化率の向上を図るとともに、令和４年３月に改定した「下水道事業経営戦略」に基づき、長寿命化計画を策定し、機器の改築・更新などにより、維持管理経費の削減に努め、経営基盤を強化していきたいと考えています。</t>
    <phoneticPr fontId="4"/>
  </si>
  <si>
    <t>①有形固定資産減価償却率は、年々上昇し施設の老朽化が進んでおり、全国平均及び類似団体平均より高くなっています。
②平成９年４月１日に供用開始しており、法定耐用年数を超えた管渠はありませんので、管渠老朽化率は０です。
③管渠改善率は、令和４年度に汚水管を1.29㎞延長したため0.77％となりました。</t>
    <rPh sb="36" eb="37">
      <t>オヨ</t>
    </rPh>
    <rPh sb="38" eb="44">
      <t>ルイジダンタイヘイキン</t>
    </rPh>
    <phoneticPr fontId="4"/>
  </si>
  <si>
    <t>①経常収支比率は、100％を下回っています。安定した経営を維持するためには、更なる費用削減が必要となっています。
②累積欠損金比率は、昨年度より増加し、全国平均及び類似団体平均より高い数値となっているため、更なる費用削減が必要となっています。
③流動比率は、余剰資金を保有していないため、全国平均及び類似団体平均を下回っています。
④企業債残高対事業規模比率は、企業債の借入額よりも償還額が多かったため、全国平均及び類似団体平均より低くなっています。
⑤経費回収率は、前年度より使用料収入が減少し、汚水処理費用が増加したことにより、下降しています。100％を下回っており、汚水処理費の削減が必要です。
⑥汚水処理原価は、汚水処理費の増加により前年度より高くなり、また全国平均及び類似団体平均より高いため更なる維持管理費用の削減が必要です。
⑦施設利用率は、全国平均及び類似団体平均より高くなっています。
⑧水洗化率は、全国平均及び類似団体平均を上回っているが、前年度に比べ減少しているため、更なる水洗化啓発に努めてまいります。</t>
    <rPh sb="80" eb="81">
      <t>オヨ</t>
    </rPh>
    <rPh sb="82" eb="86">
      <t>ルイジダンタイ</t>
    </rPh>
    <rPh sb="86" eb="88">
      <t>ヘイキン</t>
    </rPh>
    <rPh sb="148" eb="149">
      <t>オヨ</t>
    </rPh>
    <rPh sb="150" eb="156">
      <t>ルイジダンタイヘイキン</t>
    </rPh>
    <rPh sb="206" eb="207">
      <t>オヨ</t>
    </rPh>
    <rPh sb="208" eb="214">
      <t>ルイジダンタイヘイキン</t>
    </rPh>
    <rPh sb="321" eb="322">
      <t>ゼン</t>
    </rPh>
    <rPh sb="337" eb="338">
      <t>オヨ</t>
    </rPh>
    <rPh sb="339" eb="345">
      <t>ルイジダンタイヘイキン</t>
    </rPh>
    <rPh sb="382" eb="383">
      <t>オヨ</t>
    </rPh>
    <rPh sb="384" eb="390">
      <t>ルイジダンタイヘイキン</t>
    </rPh>
    <rPh sb="415" eb="421">
      <t>ルイジダンタイヘイキン</t>
    </rPh>
    <rPh sb="422" eb="424">
      <t>ウワマワ</t>
    </rPh>
    <rPh sb="430" eb="433">
      <t>ゼンネンド</t>
    </rPh>
    <rPh sb="434" eb="435">
      <t>クラ</t>
    </rPh>
    <rPh sb="436" eb="438">
      <t>ゲンショウ</t>
    </rPh>
    <rPh sb="445" eb="446">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</si>
</sst>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0.79</c:v>
                </c:pt>
                <c:pt idx="3" formatCode="#,##0.00;&quot;△&quot;#,##0.00;&quot;-&quot;">
                  <c:v>1.43</c:v>
                </c:pt>
                <c:pt idx="4" formatCode="#,##0.00;&quot;△&quot;#,##0.00;&quot;-&quot;">
                  <c:v>0.77</c:v>
                </c:pt>
              </c:numCache>
            </c:numRef>
          </c:val>
          <c:extLst>
            <c:ext xmlns:c16="http://schemas.microsoft.com/office/drawing/2014/chart" uri="{C3380CC4-5D6E-409C-BE32-E72D297353CC}">
              <c16:uniqueId val="{00000000-DCA1-42F7-946D-19F2C6AAA9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DCA1-42F7-946D-19F2C6AAA9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101.67</c:v>
                </c:pt>
                <c:pt idx="1">
                  <c:v>49.96</c:v>
                </c:pt>
                <c:pt idx="2">
                  <c:v>51.19</c:v>
                </c:pt>
                <c:pt idx="3">
                  <c:v>49.47</c:v>
                </c:pt>
                <c:pt idx="4">
                  <c:v>47.84</c:v>
                </c:pt>
              </c:numCache>
            </c:numRef>
          </c:val>
          <c:extLst>
            <c:ext xmlns:c16="http://schemas.microsoft.com/office/drawing/2014/chart" uri="{C3380CC4-5D6E-409C-BE32-E72D297353CC}">
              <c16:uniqueId val="{00000000-47A7-4FA4-ABFB-4766FB1566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47A7-4FA4-ABFB-4766FB1566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91.68</c:v>
                </c:pt>
                <c:pt idx="1">
                  <c:v>92.46</c:v>
                </c:pt>
                <c:pt idx="2">
                  <c:v>92.73</c:v>
                </c:pt>
                <c:pt idx="3">
                  <c:v>93.07</c:v>
                </c:pt>
                <c:pt idx="4">
                  <c:v>91.01</c:v>
                </c:pt>
              </c:numCache>
            </c:numRef>
          </c:val>
          <c:extLst>
            <c:ext xmlns:c16="http://schemas.microsoft.com/office/drawing/2014/chart" uri="{C3380CC4-5D6E-409C-BE32-E72D297353CC}">
              <c16:uniqueId val="{00000000-1B92-4D19-BA99-6A73DD88E5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1B92-4D19-BA99-6A73DD88E5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99.11</c:v>
                </c:pt>
                <c:pt idx="1">
                  <c:v>91.89</c:v>
                </c:pt>
                <c:pt idx="2">
                  <c:v>89.85</c:v>
                </c:pt>
                <c:pt idx="3">
                  <c:v>89.56</c:v>
                </c:pt>
                <c:pt idx="4">
                  <c:v>96</c:v>
                </c:pt>
              </c:numCache>
            </c:numRef>
          </c:val>
          <c:extLst>
            <c:ext xmlns:c16="http://schemas.microsoft.com/office/drawing/2014/chart" uri="{C3380CC4-5D6E-409C-BE32-E72D297353CC}">
              <c16:uniqueId val="{00000000-3EF0-49B5-A27C-76B2DEB0DA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3EF0-49B5-A27C-76B2DEB0DA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27.52</c:v>
                </c:pt>
                <c:pt idx="1">
                  <c:v>29.62</c:v>
                </c:pt>
                <c:pt idx="2">
                  <c:v>31.65</c:v>
                </c:pt>
                <c:pt idx="3">
                  <c:v>33.68</c:v>
                </c:pt>
                <c:pt idx="4">
                  <c:v>35.54</c:v>
                </c:pt>
              </c:numCache>
            </c:numRef>
          </c:val>
          <c:extLst>
            <c:ext xmlns:c16="http://schemas.microsoft.com/office/drawing/2014/chart" uri="{C3380CC4-5D6E-409C-BE32-E72D297353CC}">
              <c16:uniqueId val="{00000000-79B5-4B6F-B2BE-884D42706D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79B5-4B6F-B2BE-884D42706D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8-4E70-AA19-A580157F83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1988-4E70-AA19-A580157F83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
                  <c:v>0</c:v>
                </c:pt>
                <c:pt idx="1">
                  <c:v>13.18</c:v>
                </c:pt>
                <c:pt idx="2">
                  <c:v>46.54</c:v>
                </c:pt>
                <c:pt idx="3">
                  <c:v>81.06</c:v>
                </c:pt>
                <c:pt idx="4">
                  <c:v>88.31</c:v>
                </c:pt>
              </c:numCache>
            </c:numRef>
          </c:val>
          <c:extLst>
            <c:ext xmlns:c16="http://schemas.microsoft.com/office/drawing/2014/chart" uri="{C3380CC4-5D6E-409C-BE32-E72D297353CC}">
              <c16:uniqueId val="{00000000-5689-494C-A6EB-8B1E5BEB59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5689-494C-A6EB-8B1E5BEB59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32.35</c:v>
                </c:pt>
                <c:pt idx="1">
                  <c:v>32.4</c:v>
                </c:pt>
                <c:pt idx="2">
                  <c:v>27.15</c:v>
                </c:pt>
                <c:pt idx="3">
                  <c:v>4.09</c:v>
                </c:pt>
                <c:pt idx="4">
                  <c:v>12.29</c:v>
                </c:pt>
              </c:numCache>
            </c:numRef>
          </c:val>
          <c:extLst>
            <c:ext xmlns:c16="http://schemas.microsoft.com/office/drawing/2014/chart" uri="{C3380CC4-5D6E-409C-BE32-E72D297353CC}">
              <c16:uniqueId val="{00000000-9D2F-4BC4-9EC6-4B035625B4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9D2F-4BC4-9EC6-4B035625B4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821.39</c:v>
                </c:pt>
                <c:pt idx="1">
                  <c:v>816.79</c:v>
                </c:pt>
                <c:pt idx="2">
                  <c:v>662.31</c:v>
                </c:pt>
                <c:pt idx="3">
                  <c:v>652.30999999999995</c:v>
                </c:pt>
                <c:pt idx="4">
                  <c:v>586.47</c:v>
                </c:pt>
              </c:numCache>
            </c:numRef>
          </c:val>
          <c:extLst>
            <c:ext xmlns:c16="http://schemas.microsoft.com/office/drawing/2014/chart" uri="{C3380CC4-5D6E-409C-BE32-E72D297353CC}">
              <c16:uniqueId val="{00000000-B1B8-4636-8865-CCD3459D97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B1B8-4636-8865-CCD3459D97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95.21</c:v>
                </c:pt>
                <c:pt idx="1">
                  <c:v>104.99</c:v>
                </c:pt>
                <c:pt idx="2">
                  <c:v>85.33</c:v>
                </c:pt>
                <c:pt idx="3">
                  <c:v>79.67</c:v>
                </c:pt>
                <c:pt idx="4">
                  <c:v>76.27</c:v>
                </c:pt>
              </c:numCache>
            </c:numRef>
          </c:val>
          <c:extLst>
            <c:ext xmlns:c16="http://schemas.microsoft.com/office/drawing/2014/chart" uri="{C3380CC4-5D6E-409C-BE32-E72D297353CC}">
              <c16:uniqueId val="{00000000-03B7-48A1-B76D-EF8ACFCB4F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03B7-48A1-B76D-EF8ACFCB4F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202.41</c:v>
                </c:pt>
                <c:pt idx="1">
                  <c:v>183.29</c:v>
                </c:pt>
                <c:pt idx="2">
                  <c:v>223.81</c:v>
                </c:pt>
                <c:pt idx="3">
                  <c:v>239.58</c:v>
                </c:pt>
                <c:pt idx="4">
                  <c:v>250.48</c:v>
                </c:pt>
              </c:numCache>
            </c:numRef>
          </c:val>
          <c:extLst>
            <c:ext xmlns:c16="http://schemas.microsoft.com/office/drawing/2014/chart" uri="{C3380CC4-5D6E-409C-BE32-E72D297353CC}">
              <c16:uniqueId val="{00000000-080C-4BDC-957B-0532708C74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080C-4BDC-957B-0532708C74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Q101" sqref="BQ10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西脇市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38716</v>
      </c>
      <c r="AM8" s="45"/>
      <c r="AN8" s="45"/>
      <c r="AO8" s="45"/>
      <c r="AP8" s="45"/>
      <c r="AQ8" s="45"/>
      <c r="AR8" s="45"/>
      <c r="AS8" s="45"/>
      <c r="AT8" s="46">
        <f>データ!T6</f>
        <v>132.44</v>
      </c>
      <c r="AU8" s="46"/>
      <c r="AV8" s="46"/>
      <c r="AW8" s="46"/>
      <c r="AX8" s="46"/>
      <c r="AY8" s="46"/>
      <c r="AZ8" s="46"/>
      <c r="BA8" s="46"/>
      <c r="BB8" s="46">
        <f>データ!U6</f>
        <v>292.33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61.25</v>
      </c>
      <c r="J10" s="46"/>
      <c r="K10" s="46"/>
      <c r="L10" s="46"/>
      <c r="M10" s="46"/>
      <c r="N10" s="46"/>
      <c r="O10" s="46"/>
      <c r="P10" s="46">
        <f>データ!P6</f>
        <v>23.45</v>
      </c>
      <c r="Q10" s="46"/>
      <c r="R10" s="46"/>
      <c r="S10" s="46"/>
      <c r="T10" s="46"/>
      <c r="U10" s="46"/>
      <c r="V10" s="46"/>
      <c r="W10" s="46">
        <f>データ!Q6</f>
        <v>95.86</v>
      </c>
      <c r="X10" s="46"/>
      <c r="Y10" s="46"/>
      <c r="Z10" s="46"/>
      <c r="AA10" s="46"/>
      <c r="AB10" s="46"/>
      <c r="AC10" s="46"/>
      <c r="AD10" s="45">
        <f>データ!R6</f>
        <v>3630</v>
      </c>
      <c r="AE10" s="45"/>
      <c r="AF10" s="45"/>
      <c r="AG10" s="45"/>
      <c r="AH10" s="45"/>
      <c r="AI10" s="45"/>
      <c r="AJ10" s="45"/>
      <c r="AK10" s="2"/>
      <c r="AL10" s="45">
        <f>データ!V6</f>
        <v>9041</v>
      </c>
      <c r="AM10" s="45"/>
      <c r="AN10" s="45"/>
      <c r="AO10" s="45"/>
      <c r="AP10" s="45"/>
      <c r="AQ10" s="45"/>
      <c r="AR10" s="45"/>
      <c r="AS10" s="45"/>
      <c r="AT10" s="46">
        <f>データ!W6</f>
        <v>6.92</v>
      </c>
      <c r="AU10" s="46"/>
      <c r="AV10" s="46"/>
      <c r="AW10" s="46"/>
      <c r="AX10" s="46"/>
      <c r="AY10" s="46"/>
      <c r="AZ10" s="46"/>
      <c r="BA10" s="46"/>
      <c r="BB10" s="46">
        <f>データ!X6</f>
        <v>1306.5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T27TsfvhR8QSmHejjk9JeYe0TC4svGaQ+lWfiA8YNNlBl9z1u3hk4904+89WgfkqbIksBiel1blrW7JRYZrj8w==" saltValue="BZ6R0xNjNCaB390K98bf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282138</v>
      </c>
      <c r="D6" s="19">
        <f t="shared" si="3"/>
        <v>46</v>
      </c>
      <c r="E6" s="19">
        <f t="shared" si="3"/>
        <v>17</v>
      </c>
      <c r="F6" s="19">
        <f t="shared" si="3"/>
        <v>4</v>
      </c>
      <c r="G6" s="19">
        <f t="shared" si="3"/>
        <v>0</v>
      </c>
      <c r="H6" s="19" t="str">
        <f t="shared" si="3"/>
        <v>兵庫県　西脇市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61.25</v>
      </c>
      <c r="P6" s="20">
        <f t="shared" si="3"/>
        <v>23.45</v>
      </c>
      <c r="Q6" s="20">
        <f t="shared" si="3"/>
        <v>95.86</v>
      </c>
      <c r="R6" s="20">
        <f t="shared" si="3"/>
        <v>3630</v>
      </c>
      <c r="S6" s="20">
        <f t="shared" si="3"/>
        <v>38716</v>
      </c>
      <c r="T6" s="20">
        <f t="shared" si="3"/>
        <v>132.44</v>
      </c>
      <c r="U6" s="20">
        <f t="shared" si="3"/>
        <v>292.33</v>
      </c>
      <c r="V6" s="20">
        <f t="shared" si="3"/>
        <v>9041</v>
      </c>
      <c r="W6" s="20">
        <f t="shared" si="3"/>
        <v>6.92</v>
      </c>
      <c r="X6" s="20">
        <f t="shared" si="3"/>
        <v>1306.5</v>
      </c>
      <c r="Y6" s="21">
        <f>IF(Y7="",NA(),Y7)</f>
        <v>99.11</v>
      </c>
      <c r="Z6" s="21">
        <f t="shared" ref="Z6:AH6" si="4">IF(Z7="",NA(),Z7)</f>
        <v>91.89</v>
      </c>
      <c r="AA6" s="21">
        <f t="shared" si="4"/>
        <v>89.85</v>
      </c>
      <c r="AB6" s="21">
        <f t="shared" si="4"/>
        <v>89.56</v>
      </c>
      <c r="AC6" s="21">
        <f t="shared" si="4"/>
        <v>96</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1">
        <f t="shared" ref="AK6:AS6" si="5">IF(AK7="",NA(),AK7)</f>
        <v>13.18</v>
      </c>
      <c r="AL6" s="21">
        <f t="shared" si="5"/>
        <v>46.54</v>
      </c>
      <c r="AM6" s="21">
        <f t="shared" si="5"/>
        <v>81.06</v>
      </c>
      <c r="AN6" s="21">
        <f t="shared" si="5"/>
        <v>88.31</v>
      </c>
      <c r="AO6" s="21">
        <f t="shared" si="5"/>
        <v>112.88</v>
      </c>
      <c r="AP6" s="21">
        <f t="shared" si="5"/>
        <v>94.97</v>
      </c>
      <c r="AQ6" s="21">
        <f t="shared" si="5"/>
        <v>63.96</v>
      </c>
      <c r="AR6" s="21">
        <f t="shared" si="5"/>
        <v>69.42</v>
      </c>
      <c r="AS6" s="21">
        <f t="shared" si="5"/>
        <v>72.86</v>
      </c>
      <c r="AT6" s="20" t="str">
        <f>IF(AT7="","",IF(AT7="-","【-】","【"&amp;SUBSTITUTE(TEXT(AT7,"#,##0.00"),"-","△")&amp;"】"))</f>
        <v>【65.93】</v>
      </c>
      <c r="AU6" s="21">
        <f>IF(AU7="",NA(),AU7)</f>
        <v>32.35</v>
      </c>
      <c r="AV6" s="21">
        <f t="shared" ref="AV6:BD6" si="6">IF(AV7="",NA(),AV7)</f>
        <v>32.4</v>
      </c>
      <c r="AW6" s="21">
        <f t="shared" si="6"/>
        <v>27.15</v>
      </c>
      <c r="AX6" s="21">
        <f t="shared" si="6"/>
        <v>4.09</v>
      </c>
      <c r="AY6" s="21">
        <f t="shared" si="6"/>
        <v>12.29</v>
      </c>
      <c r="AZ6" s="21">
        <f t="shared" si="6"/>
        <v>49.18</v>
      </c>
      <c r="BA6" s="21">
        <f t="shared" si="6"/>
        <v>47.72</v>
      </c>
      <c r="BB6" s="21">
        <f t="shared" si="6"/>
        <v>44.24</v>
      </c>
      <c r="BC6" s="21">
        <f t="shared" si="6"/>
        <v>43.07</v>
      </c>
      <c r="BD6" s="21">
        <f t="shared" si="6"/>
        <v>45.42</v>
      </c>
      <c r="BE6" s="20" t="str">
        <f>IF(BE7="","",IF(BE7="-","【-】","【"&amp;SUBSTITUTE(TEXT(BE7,"#,##0.00"),"-","△")&amp;"】"))</f>
        <v>【44.25】</v>
      </c>
      <c r="BF6" s="21">
        <f>IF(BF7="",NA(),BF7)</f>
        <v>821.39</v>
      </c>
      <c r="BG6" s="21">
        <f t="shared" ref="BG6:BO6" si="7">IF(BG7="",NA(),BG7)</f>
        <v>816.79</v>
      </c>
      <c r="BH6" s="21">
        <f t="shared" si="7"/>
        <v>662.31</v>
      </c>
      <c r="BI6" s="21">
        <f t="shared" si="7"/>
        <v>652.30999999999995</v>
      </c>
      <c r="BJ6" s="21">
        <f t="shared" si="7"/>
        <v>586.47</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95.21</v>
      </c>
      <c r="BR6" s="21">
        <f t="shared" ref="BR6:BZ6" si="8">IF(BR7="",NA(),BR7)</f>
        <v>104.99</v>
      </c>
      <c r="BS6" s="21">
        <f t="shared" si="8"/>
        <v>85.33</v>
      </c>
      <c r="BT6" s="21">
        <f t="shared" si="8"/>
        <v>79.67</v>
      </c>
      <c r="BU6" s="21">
        <f t="shared" si="8"/>
        <v>76.27</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202.41</v>
      </c>
      <c r="CC6" s="21">
        <f t="shared" ref="CC6:CK6" si="9">IF(CC7="",NA(),CC7)</f>
        <v>183.29</v>
      </c>
      <c r="CD6" s="21">
        <f t="shared" si="9"/>
        <v>223.81</v>
      </c>
      <c r="CE6" s="21">
        <f t="shared" si="9"/>
        <v>239.58</v>
      </c>
      <c r="CF6" s="21">
        <f t="shared" si="9"/>
        <v>250.48</v>
      </c>
      <c r="CG6" s="21">
        <f t="shared" si="9"/>
        <v>230.02</v>
      </c>
      <c r="CH6" s="21">
        <f t="shared" si="9"/>
        <v>228.47</v>
      </c>
      <c r="CI6" s="21">
        <f t="shared" si="9"/>
        <v>224.88</v>
      </c>
      <c r="CJ6" s="21">
        <f t="shared" si="9"/>
        <v>228.64</v>
      </c>
      <c r="CK6" s="21">
        <f t="shared" si="9"/>
        <v>239.46</v>
      </c>
      <c r="CL6" s="20" t="str">
        <f>IF(CL7="","",IF(CL7="-","【-】","【"&amp;SUBSTITUTE(TEXT(CL7,"#,##0.00"),"-","△")&amp;"】"))</f>
        <v>【220.62】</v>
      </c>
      <c r="CM6" s="21">
        <f>IF(CM7="",NA(),CM7)</f>
        <v>101.67</v>
      </c>
      <c r="CN6" s="21">
        <f t="shared" ref="CN6:CV6" si="10">IF(CN7="",NA(),CN7)</f>
        <v>49.96</v>
      </c>
      <c r="CO6" s="21">
        <f t="shared" si="10"/>
        <v>51.19</v>
      </c>
      <c r="CP6" s="21">
        <f t="shared" si="10"/>
        <v>49.47</v>
      </c>
      <c r="CQ6" s="21">
        <f t="shared" si="10"/>
        <v>47.84</v>
      </c>
      <c r="CR6" s="21">
        <f t="shared" si="10"/>
        <v>42.56</v>
      </c>
      <c r="CS6" s="21">
        <f t="shared" si="10"/>
        <v>42.47</v>
      </c>
      <c r="CT6" s="21">
        <f t="shared" si="10"/>
        <v>42.4</v>
      </c>
      <c r="CU6" s="21">
        <f t="shared" si="10"/>
        <v>42.28</v>
      </c>
      <c r="CV6" s="21">
        <f t="shared" si="10"/>
        <v>41.06</v>
      </c>
      <c r="CW6" s="20" t="str">
        <f>IF(CW7="","",IF(CW7="-","【-】","【"&amp;SUBSTITUTE(TEXT(CW7,"#,##0.00"),"-","△")&amp;"】"))</f>
        <v>【42.22】</v>
      </c>
      <c r="CX6" s="21">
        <f>IF(CX7="",NA(),CX7)</f>
        <v>91.68</v>
      </c>
      <c r="CY6" s="21">
        <f t="shared" ref="CY6:DG6" si="11">IF(CY7="",NA(),CY7)</f>
        <v>92.46</v>
      </c>
      <c r="CZ6" s="21">
        <f t="shared" si="11"/>
        <v>92.73</v>
      </c>
      <c r="DA6" s="21">
        <f t="shared" si="11"/>
        <v>93.07</v>
      </c>
      <c r="DB6" s="21">
        <f t="shared" si="11"/>
        <v>91.01</v>
      </c>
      <c r="DC6" s="21">
        <f t="shared" si="11"/>
        <v>83.32</v>
      </c>
      <c r="DD6" s="21">
        <f t="shared" si="11"/>
        <v>83.75</v>
      </c>
      <c r="DE6" s="21">
        <f t="shared" si="11"/>
        <v>84.19</v>
      </c>
      <c r="DF6" s="21">
        <f t="shared" si="11"/>
        <v>84.34</v>
      </c>
      <c r="DG6" s="21">
        <f t="shared" si="11"/>
        <v>84.34</v>
      </c>
      <c r="DH6" s="20" t="str">
        <f>IF(DH7="","",IF(DH7="-","【-】","【"&amp;SUBSTITUTE(TEXT(DH7,"#,##0.00"),"-","△")&amp;"】"))</f>
        <v>【85.67】</v>
      </c>
      <c r="DI6" s="21">
        <f>IF(DI7="",NA(),DI7)</f>
        <v>27.52</v>
      </c>
      <c r="DJ6" s="21">
        <f t="shared" ref="DJ6:DR6" si="12">IF(DJ7="",NA(),DJ7)</f>
        <v>29.62</v>
      </c>
      <c r="DK6" s="21">
        <f t="shared" si="12"/>
        <v>31.65</v>
      </c>
      <c r="DL6" s="21">
        <f t="shared" si="12"/>
        <v>33.68</v>
      </c>
      <c r="DM6" s="21">
        <f t="shared" si="12"/>
        <v>35.54</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1">
        <f t="shared" si="14"/>
        <v>0.79</v>
      </c>
      <c r="EH6" s="21">
        <f t="shared" si="14"/>
        <v>1.43</v>
      </c>
      <c r="EI6" s="21">
        <f t="shared" si="14"/>
        <v>0.77</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282138</v>
      </c>
      <c r="D7" s="23">
        <v>46</v>
      </c>
      <c r="E7" s="23">
        <v>17</v>
      </c>
      <c r="F7" s="23">
        <v>4</v>
      </c>
      <c r="G7" s="23">
        <v>0</v>
      </c>
      <c r="H7" s="23" t="s">
        <v>96</v>
      </c>
      <c r="I7" s="23" t="s">
        <v>97</v>
      </c>
      <c r="J7" s="23" t="s">
        <v>98</v>
      </c>
      <c r="K7" s="23" t="s">
        <v>99</v>
      </c>
      <c r="L7" s="23" t="s">
        <v>100</v>
      </c>
      <c r="M7" s="23" t="s">
        <v>101</v>
      </c>
      <c r="N7" s="24" t="s">
        <v>102</v>
      </c>
      <c r="O7" s="24">
        <v>61.25</v>
      </c>
      <c r="P7" s="24">
        <v>23.45</v>
      </c>
      <c r="Q7" s="24">
        <v>95.86</v>
      </c>
      <c r="R7" s="24">
        <v>3630</v>
      </c>
      <c r="S7" s="24">
        <v>38716</v>
      </c>
      <c r="T7" s="24">
        <v>132.44</v>
      </c>
      <c r="U7" s="24">
        <v>292.33</v>
      </c>
      <c r="V7" s="24">
        <v>9041</v>
      </c>
      <c r="W7" s="24">
        <v>6.92</v>
      </c>
      <c r="X7" s="24">
        <v>1306.5</v>
      </c>
      <c r="Y7" s="24">
        <v>99.11</v>
      </c>
      <c r="Z7" s="24">
        <v>91.89</v>
      </c>
      <c r="AA7" s="24">
        <v>89.85</v>
      </c>
      <c r="AB7" s="24">
        <v>89.56</v>
      </c>
      <c r="AC7" s="24">
        <v>96</v>
      </c>
      <c r="AD7" s="24">
        <v>101.72</v>
      </c>
      <c r="AE7" s="24">
        <v>102.73</v>
      </c>
      <c r="AF7" s="24">
        <v>105.78</v>
      </c>
      <c r="AG7" s="24">
        <v>106.09</v>
      </c>
      <c r="AH7" s="24">
        <v>106.44</v>
      </c>
      <c r="AI7" s="24">
        <v>104.54</v>
      </c>
      <c r="AJ7" s="24">
        <v>0</v>
      </c>
      <c r="AK7" s="24">
        <v>13.18</v>
      </c>
      <c r="AL7" s="24">
        <v>46.54</v>
      </c>
      <c r="AM7" s="24">
        <v>81.06</v>
      </c>
      <c r="AN7" s="24">
        <v>88.31</v>
      </c>
      <c r="AO7" s="24">
        <v>112.88</v>
      </c>
      <c r="AP7" s="24">
        <v>94.97</v>
      </c>
      <c r="AQ7" s="24">
        <v>63.96</v>
      </c>
      <c r="AR7" s="24">
        <v>69.42</v>
      </c>
      <c r="AS7" s="24">
        <v>72.86</v>
      </c>
      <c r="AT7" s="24">
        <v>65.930000000000007</v>
      </c>
      <c r="AU7" s="24">
        <v>32.35</v>
      </c>
      <c r="AV7" s="24">
        <v>32.4</v>
      </c>
      <c r="AW7" s="24">
        <v>27.15</v>
      </c>
      <c r="AX7" s="24">
        <v>4.09</v>
      </c>
      <c r="AY7" s="24">
        <v>12.29</v>
      </c>
      <c r="AZ7" s="24">
        <v>49.18</v>
      </c>
      <c r="BA7" s="24">
        <v>47.72</v>
      </c>
      <c r="BB7" s="24">
        <v>44.24</v>
      </c>
      <c r="BC7" s="24">
        <v>43.07</v>
      </c>
      <c r="BD7" s="24">
        <v>45.42</v>
      </c>
      <c r="BE7" s="24">
        <v>44.25</v>
      </c>
      <c r="BF7" s="24">
        <v>821.39</v>
      </c>
      <c r="BG7" s="24">
        <v>816.79</v>
      </c>
      <c r="BH7" s="24">
        <v>662.31</v>
      </c>
      <c r="BI7" s="24">
        <v>652.30999999999995</v>
      </c>
      <c r="BJ7" s="24">
        <v>586.47</v>
      </c>
      <c r="BK7" s="24">
        <v>1194.1500000000001</v>
      </c>
      <c r="BL7" s="24">
        <v>1206.79</v>
      </c>
      <c r="BM7" s="24">
        <v>1258.43</v>
      </c>
      <c r="BN7" s="24">
        <v>1163.75</v>
      </c>
      <c r="BO7" s="24">
        <v>1195.47</v>
      </c>
      <c r="BP7" s="24">
        <v>1182.1099999999999</v>
      </c>
      <c r="BQ7" s="24">
        <v>95.21</v>
      </c>
      <c r="BR7" s="24">
        <v>104.99</v>
      </c>
      <c r="BS7" s="24">
        <v>85.33</v>
      </c>
      <c r="BT7" s="24">
        <v>79.67</v>
      </c>
      <c r="BU7" s="24">
        <v>76.27</v>
      </c>
      <c r="BV7" s="24">
        <v>72.260000000000005</v>
      </c>
      <c r="BW7" s="24">
        <v>71.84</v>
      </c>
      <c r="BX7" s="24">
        <v>73.36</v>
      </c>
      <c r="BY7" s="24">
        <v>72.599999999999994</v>
      </c>
      <c r="BZ7" s="24">
        <v>69.430000000000007</v>
      </c>
      <c r="CA7" s="24">
        <v>73.78</v>
      </c>
      <c r="CB7" s="24">
        <v>202.41</v>
      </c>
      <c r="CC7" s="24">
        <v>183.29</v>
      </c>
      <c r="CD7" s="24">
        <v>223.81</v>
      </c>
      <c r="CE7" s="24">
        <v>239.58</v>
      </c>
      <c r="CF7" s="24">
        <v>250.48</v>
      </c>
      <c r="CG7" s="24">
        <v>230.02</v>
      </c>
      <c r="CH7" s="24">
        <v>228.47</v>
      </c>
      <c r="CI7" s="24">
        <v>224.88</v>
      </c>
      <c r="CJ7" s="24">
        <v>228.64</v>
      </c>
      <c r="CK7" s="24">
        <v>239.46</v>
      </c>
      <c r="CL7" s="24">
        <v>220.62</v>
      </c>
      <c r="CM7" s="24">
        <v>101.67</v>
      </c>
      <c r="CN7" s="24">
        <v>49.96</v>
      </c>
      <c r="CO7" s="24">
        <v>51.19</v>
      </c>
      <c r="CP7" s="24">
        <v>49.47</v>
      </c>
      <c r="CQ7" s="24">
        <v>47.84</v>
      </c>
      <c r="CR7" s="24">
        <v>42.56</v>
      </c>
      <c r="CS7" s="24">
        <v>42.47</v>
      </c>
      <c r="CT7" s="24">
        <v>42.4</v>
      </c>
      <c r="CU7" s="24">
        <v>42.28</v>
      </c>
      <c r="CV7" s="24">
        <v>41.06</v>
      </c>
      <c r="CW7" s="24">
        <v>42.22</v>
      </c>
      <c r="CX7" s="24">
        <v>91.68</v>
      </c>
      <c r="CY7" s="24">
        <v>92.46</v>
      </c>
      <c r="CZ7" s="24">
        <v>92.73</v>
      </c>
      <c r="DA7" s="24">
        <v>93.07</v>
      </c>
      <c r="DB7" s="24">
        <v>91.01</v>
      </c>
      <c r="DC7" s="24">
        <v>83.32</v>
      </c>
      <c r="DD7" s="24">
        <v>83.75</v>
      </c>
      <c r="DE7" s="24">
        <v>84.19</v>
      </c>
      <c r="DF7" s="24">
        <v>84.34</v>
      </c>
      <c r="DG7" s="24">
        <v>84.34</v>
      </c>
      <c r="DH7" s="24">
        <v>85.67</v>
      </c>
      <c r="DI7" s="24">
        <v>27.52</v>
      </c>
      <c r="DJ7" s="24">
        <v>29.62</v>
      </c>
      <c r="DK7" s="24">
        <v>31.65</v>
      </c>
      <c r="DL7" s="24">
        <v>33.68</v>
      </c>
      <c r="DM7" s="24">
        <v>35.54</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0.79</v>
      </c>
      <c r="EH7" s="24">
        <v>1.43</v>
      </c>
      <c r="EI7" s="24">
        <v>0.77</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西脇市役所</cp:lastModifiedBy>
  <cp:lastPrinted>2024-02-06T03:30:11Z</cp:lastPrinted>
  <dcterms:created xsi:type="dcterms:W3CDTF">2023-12-12T00:57:13Z</dcterms:created>
  <dcterms:modified xsi:type="dcterms:W3CDTF">2024-02-06T03:30:17Z</dcterms:modified>
  <cp:category/>
</cp:coreProperties>
</file>