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71\profile$\fujiwara-nao\Desktop\13 西脇市\"/>
    </mc:Choice>
  </mc:AlternateContent>
  <workbookProtection workbookAlgorithmName="SHA-512" workbookHashValue="73tF4ZH/BAyYQ2ycJ4Wubv5BMETpjLla1m3njxKPrBmRYf4u1nW0vzX98ffyzm7TIUscIgRJeWmipGyjdrzx4A==" workbookSaltValue="Pw8kJ/IWmBwr6n2YrjZv7Q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I85" i="4"/>
  <c r="H85" i="4"/>
  <c r="G85" i="4"/>
  <c r="E85" i="4"/>
  <c r="BB10" i="4"/>
  <c r="AT10" i="4"/>
  <c r="W10" i="4"/>
  <c r="P10" i="4"/>
  <c r="I10" i="4"/>
  <c r="BB8" i="4"/>
  <c r="AT8" i="4"/>
  <c r="AL8" i="4"/>
  <c r="W8" i="4"/>
  <c r="P8" i="4"/>
  <c r="B6" i="4"/>
</calcChain>
</file>

<file path=xl/sharedStrings.xml><?xml version="1.0" encoding="utf-8"?>
<sst xmlns="http://schemas.openxmlformats.org/spreadsheetml/2006/main" count="231" uniqueCount="117">
  <si>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</si>
  <si>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</si>
  <si>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</si>
  <si>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</si>
  <si>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</si>
  <si>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</si>
  <si>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</si>
  <si>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</si>
  <si>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</si>
  <si>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</si>
  <si>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</si>
  <si>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</si>
  <si>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</si>
  <si>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</si>
  <si>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</si>
  <si>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</si>
  <si>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</si>
  <si>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</si>
  <si>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</si>
  <si>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</si>
  <si>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</si>
  <si>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</si>
  <si>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</si>
  <si>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</si>
  <si>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</si>
  <si>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</si>
  <si>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</si>
  <si>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</si>
  <si>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</si>
  <si>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</si>
  <si>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</si>
  <si>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</si>
  <si>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</si>
  <si>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</si>
  <si>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</si>
  <si>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</si>
  <si>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</si>
  <si>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</si>
  <si>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</si>
  <si>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</si>
  <si>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</si>
  <si>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</si>
  <si>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</si>
  <si>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</si>
  <si>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</si>
  <si>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</si>
  <si>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</si>
  <si>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</si>
  <si>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</si>
  <si>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</si>
  <si>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</si>
  <si>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</si>
  <si>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</si>
  <si>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</si>
  <si>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</si>
  <si>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</si>
  <si>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</si>
  <si>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</si>
  <si>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</si>
  <si>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</si>
  <si>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</si>
  <si>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</si>
  <si>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</si>
  <si>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</si>
  <si>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</si>
  <si>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</si>
  <si>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</si>
  <si>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</si>
  <si>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</si>
  <si>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</si>
  <si>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</si>
  <si>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</si>
  <si>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</si>
  <si>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</si>
  <si>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</si>
  <si>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</si>
  <si>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</si>
  <si>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</si>
  <si>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</si>
  <si>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</si>
  <si>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</si>
  <si>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</si>
  <si>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</si>
  <si>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</si>
  <si>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</si>
  <si>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</si>
  <si>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</si>
  <si>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</si>
  <si>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</si>
  <si>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</si>
  <si>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</si>
  <si>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</si>
  <si>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</si>
  <si>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</si>
  <si>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</si>
  <si>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</si>
  <si>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兵庫県　西脇市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</si>
  <si>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</si>
  <si>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</si>
  <si>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</si>
  <si>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</si>
  <si>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</si>
  <si>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</si>
  <si>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</si>
  <si>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</si>
  <si>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</si>
  <si>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</si>
  <si>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</si>
  <si>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</si>
  <si>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</si>
  <si>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</si>
  <si>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</si>
  <si>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</si>
  <si>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</si>
  <si>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r>
      <rPr>
        <sz val="11"/>
        <rFont val="ＭＳ ゴシック"/>
        <family val="3"/>
        <charset val="128"/>
      </rPr>
      <t>①有形固定資産減価償却率は、年々上昇し施設の老朽化が進んでおり、全国平均より高くなっています。
②平成９年４月１日に供用開始しており、法定耐用年数を超えた管渠はありませんので、管渠老朽化率は０です。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③管渠改善率は、令和３年度に汚水管を２㎞延長したため1.43％となりました。</t>
    </r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ネンネン</t>
    </rPh>
    <rPh sb="16" eb="18">
      <t>ジョウショウ</t>
    </rPh>
    <rPh sb="19" eb="21">
      <t>シセツ</t>
    </rPh>
    <rPh sb="22" eb="25">
      <t>ロウキュウカ</t>
    </rPh>
    <rPh sb="26" eb="27">
      <t>スス</t>
    </rPh>
    <rPh sb="32" eb="36">
      <t>ゼンコクヘイキン</t>
    </rPh>
    <rPh sb="38" eb="39">
      <t>タカ</t>
    </rPh>
    <rPh sb="49" eb="51">
      <t>ヘイセイ</t>
    </rPh>
    <rPh sb="52" eb="53">
      <t>ネン</t>
    </rPh>
    <rPh sb="54" eb="55">
      <t>ガツ</t>
    </rPh>
    <rPh sb="56" eb="57">
      <t>ニチ</t>
    </rPh>
    <rPh sb="58" eb="60">
      <t>キョウヨウ</t>
    </rPh>
    <rPh sb="60" eb="62">
      <t>カイシ</t>
    </rPh>
    <rPh sb="67" eb="69">
      <t>ホウテイ</t>
    </rPh>
    <rPh sb="69" eb="71">
      <t>タイヨウ</t>
    </rPh>
    <rPh sb="71" eb="73">
      <t>ネンスウ</t>
    </rPh>
    <rPh sb="74" eb="75">
      <t>コ</t>
    </rPh>
    <rPh sb="77" eb="79">
      <t>カンキョ</t>
    </rPh>
    <rPh sb="88" eb="90">
      <t>カンキョ</t>
    </rPh>
    <rPh sb="90" eb="93">
      <t>ロウキュウカ</t>
    </rPh>
    <rPh sb="93" eb="94">
      <t>リツ</t>
    </rPh>
    <phoneticPr fontId="17"/>
  </si>
  <si>
    <t>　特定環境保全公共下水道は、平成９年４月１日に供用開始し、下水道普及率はほぼ100％となっています。
　しかし、人口減少や節水意識の向上などにより、使用料収入が減少傾向にある中で、処理施設の老朽化が進むことから、施設の更新に係る経費や維持管理経費などが増加しています。
　そのため、使用料収入につながる水洗化率の向上を図るとともに、令和４年３月に改定した「下水道事業経営戦略」に基づき、長寿命化計画を策定し、機器の改築・更新などにより、維持管理経費の削減に努め、経営基盤を強化していきたいと考えています。</t>
    <rPh sb="1" eb="3">
      <t>トクテイ</t>
    </rPh>
    <rPh sb="3" eb="5">
      <t>カンキョウ</t>
    </rPh>
    <rPh sb="5" eb="7">
      <t>ホゼン</t>
    </rPh>
    <rPh sb="7" eb="9">
      <t>コウキョウ</t>
    </rPh>
    <rPh sb="9" eb="12">
      <t>ゲスイドウ</t>
    </rPh>
    <rPh sb="14" eb="16">
      <t>ヘイセイ</t>
    </rPh>
    <rPh sb="17" eb="18">
      <t>ネン</t>
    </rPh>
    <rPh sb="19" eb="20">
      <t>ガツ</t>
    </rPh>
    <rPh sb="21" eb="22">
      <t>ニチ</t>
    </rPh>
    <rPh sb="23" eb="25">
      <t>キョウヨウ</t>
    </rPh>
    <rPh sb="25" eb="27">
      <t>カイシ</t>
    </rPh>
    <rPh sb="29" eb="32">
      <t>ゲスイドウ</t>
    </rPh>
    <rPh sb="32" eb="34">
      <t>フキュウ</t>
    </rPh>
    <rPh sb="34" eb="35">
      <t>リツ</t>
    </rPh>
    <rPh sb="56" eb="58">
      <t>ジンコウ</t>
    </rPh>
    <rPh sb="58" eb="60">
      <t>ゲンショウ</t>
    </rPh>
    <rPh sb="61" eb="63">
      <t>セッスイ</t>
    </rPh>
    <rPh sb="63" eb="65">
      <t>イシキ</t>
    </rPh>
    <rPh sb="66" eb="68">
      <t>コウジョウ</t>
    </rPh>
    <rPh sb="74" eb="77">
      <t>シヨウリョウ</t>
    </rPh>
    <rPh sb="77" eb="79">
      <t>シュウニュウ</t>
    </rPh>
    <rPh sb="80" eb="82">
      <t>ゲンショウ</t>
    </rPh>
    <rPh sb="82" eb="84">
      <t>ケイコウ</t>
    </rPh>
    <rPh sb="87" eb="88">
      <t>ナカ</t>
    </rPh>
    <rPh sb="90" eb="92">
      <t>ショリ</t>
    </rPh>
    <rPh sb="92" eb="94">
      <t>シセツ</t>
    </rPh>
    <rPh sb="95" eb="98">
      <t>ロウキュウカ</t>
    </rPh>
    <rPh sb="99" eb="100">
      <t>スス</t>
    </rPh>
    <rPh sb="106" eb="108">
      <t>シセツ</t>
    </rPh>
    <rPh sb="109" eb="111">
      <t>コウシン</t>
    </rPh>
    <rPh sb="112" eb="113">
      <t>カカ</t>
    </rPh>
    <rPh sb="114" eb="116">
      <t>ケイヒ</t>
    </rPh>
    <rPh sb="117" eb="119">
      <t>イジ</t>
    </rPh>
    <rPh sb="178" eb="181">
      <t>ゲスイドウ</t>
    </rPh>
    <rPh sb="181" eb="183">
      <t>ジギョウ</t>
    </rPh>
    <phoneticPr fontId="17"/>
  </si>
  <si>
    <r>
      <rPr>
        <sz val="11"/>
        <rFont val="ＭＳ ゴシック"/>
        <family val="3"/>
        <charset val="128"/>
      </rPr>
      <t>①経常収支比率は、100％を下回っています。安定した経営を維持するためには、更なる費用削減が必要となっています。
②累積欠損金比率は、昨年度より増加し、全国平均より高い数値となっているため、更なる費用削減が必要となっています。
③流動比率は、余剰資金を保有していないため、全国平均を下回っています。
④企業債残高対事業規模比率は、企業債の借入額よりも償還額が多かったため、全国平均より低くなっています。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⑤経費回収率は、前年度より使用料収入が減少し、汚水処理費用が増加したことにより、下降しています。100％を下回っており、汚水処理費の削減が必要です。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⑥汚水処理原価は、汚水処理費の増加により昨年度より高くなり、また全国平均より高いため更なる維持管理費用の削減が必要です。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⑦施設利用率は、全国平均より高くなっています。
⑧水洗化率は、毎年未接続世帯を訪問し水洗化啓発に努めた結果、年々上昇しています。</t>
    </r>
    <rPh sb="1" eb="3">
      <t>ケイジョウ</t>
    </rPh>
    <rPh sb="3" eb="5">
      <t>シュウシ</t>
    </rPh>
    <rPh sb="5" eb="7">
      <t>ヒリツ</t>
    </rPh>
    <rPh sb="14" eb="16">
      <t>シタマワ</t>
    </rPh>
    <rPh sb="22" eb="24">
      <t>アンテイ</t>
    </rPh>
    <rPh sb="26" eb="28">
      <t>ケイエイ</t>
    </rPh>
    <rPh sb="29" eb="31">
      <t>イジ</t>
    </rPh>
    <rPh sb="38" eb="39">
      <t>サラ</t>
    </rPh>
    <rPh sb="41" eb="43">
      <t>ヒヨウ</t>
    </rPh>
    <rPh sb="43" eb="45">
      <t>サクゲン</t>
    </rPh>
    <rPh sb="46" eb="48">
      <t>ヒツヨウ</t>
    </rPh>
    <rPh sb="115" eb="117">
      <t>リュウドウ</t>
    </rPh>
    <rPh sb="117" eb="119">
      <t>ヒリツ</t>
    </rPh>
    <rPh sb="126" eb="128">
      <t>ホユウ</t>
    </rPh>
    <rPh sb="136" eb="140">
      <t>ゼンコクヘイキン</t>
    </rPh>
    <rPh sb="141" eb="143">
      <t>シタマワ</t>
    </rPh>
    <rPh sb="151" eb="156">
      <t>キギョウサイザンダカ</t>
    </rPh>
    <rPh sb="156" eb="157">
      <t>タイ</t>
    </rPh>
    <rPh sb="157" eb="159">
      <t>ジギョウ</t>
    </rPh>
    <rPh sb="159" eb="161">
      <t>キボ</t>
    </rPh>
    <rPh sb="161" eb="163">
      <t>ヒリツ</t>
    </rPh>
    <rPh sb="165" eb="167">
      <t>キギョウ</t>
    </rPh>
    <rPh sb="167" eb="168">
      <t>サイ</t>
    </rPh>
    <rPh sb="169" eb="172">
      <t>カリイレガク</t>
    </rPh>
    <rPh sb="175" eb="177">
      <t>ショウカン</t>
    </rPh>
    <rPh sb="186" eb="190">
      <t>ゼンコクヘイキン</t>
    </rPh>
    <rPh sb="192" eb="193">
      <t>ヒク</t>
    </rPh>
    <rPh sb="203" eb="205">
      <t>ケイヒ</t>
    </rPh>
    <rPh sb="205" eb="207">
      <t>カイシュウ</t>
    </rPh>
    <rPh sb="207" eb="208">
      <t>リツ</t>
    </rPh>
    <rPh sb="210" eb="213">
      <t>ゼンネンド</t>
    </rPh>
    <rPh sb="215" eb="217">
      <t>シヨウ</t>
    </rPh>
    <rPh sb="217" eb="218">
      <t>リョウ</t>
    </rPh>
    <rPh sb="218" eb="220">
      <t>シュウニュウ</t>
    </rPh>
    <rPh sb="278" eb="284">
      <t>オスイショリゲンカ</t>
    </rPh>
    <rPh sb="286" eb="288">
      <t>オスイ</t>
    </rPh>
    <rPh sb="288" eb="290">
      <t>ショリ</t>
    </rPh>
    <rPh sb="290" eb="291">
      <t>ヒ</t>
    </rPh>
    <rPh sb="292" eb="294">
      <t>ゾウカ</t>
    </rPh>
    <rPh sb="297" eb="300">
      <t>サクネンド</t>
    </rPh>
    <rPh sb="302" eb="303">
      <t>タカ</t>
    </rPh>
    <rPh sb="363" eb="366">
      <t>スイセンカ</t>
    </rPh>
    <rPh sb="366" eb="367">
      <t>リツ</t>
    </rPh>
    <rPh sb="369" eb="371">
      <t>マイトシ</t>
    </rPh>
    <rPh sb="371" eb="374">
      <t>ミセツゾク</t>
    </rPh>
    <rPh sb="374" eb="376">
      <t>セタイ</t>
    </rPh>
    <rPh sb="377" eb="379">
      <t>ホウモン</t>
    </rPh>
    <rPh sb="380" eb="383">
      <t>スイセンカ</t>
    </rPh>
    <rPh sb="383" eb="385">
      <t>ケイハツ</t>
    </rPh>
    <rPh sb="386" eb="387">
      <t>ツト</t>
    </rPh>
    <rPh sb="389" eb="391">
      <t>ケッカ</t>
    </rPh>
    <rPh sb="392" eb="394">
      <t>ネンネン</t>
    </rPh>
    <rPh sb="394" eb="396">
      <t>ジョウショウ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</si>
</sst>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5"/>
      <color theme="3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1.63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0.79</c:v>
                </c:pt>
                <c:pt idx="4" formatCode="#,##0.00;&quot;△&quot;#,##0.00;&quot;-&quot;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1-495C-9082-F5DC69B26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0.13</c:v>
                </c:pt>
                <c:pt idx="2">
                  <c:v>0.36</c:v>
                </c:pt>
                <c:pt idx="3">
                  <c:v>0.39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1-495C-9082-F5DC69B26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52.33</c:v>
                </c:pt>
                <c:pt idx="1">
                  <c:v>101.67</c:v>
                </c:pt>
                <c:pt idx="2">
                  <c:v>49.96</c:v>
                </c:pt>
                <c:pt idx="3">
                  <c:v>51.19</c:v>
                </c:pt>
                <c:pt idx="4">
                  <c:v>49.47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0-482A-8F55-2DB282A4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43.36</c:v>
                </c:pt>
                <c:pt idx="1">
                  <c:v>42.56</c:v>
                </c:pt>
                <c:pt idx="2">
                  <c:v>42.47</c:v>
                </c:pt>
                <c:pt idx="3">
                  <c:v>42.4</c:v>
                </c:pt>
                <c:pt idx="4">
                  <c:v>42.28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0-482A-8F55-2DB282A4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91.27</c:v>
                </c:pt>
                <c:pt idx="1">
                  <c:v>91.68</c:v>
                </c:pt>
                <c:pt idx="2">
                  <c:v>92.46</c:v>
                </c:pt>
                <c:pt idx="3">
                  <c:v>92.73</c:v>
                </c:pt>
                <c:pt idx="4">
                  <c:v>93.07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5-40D1-9559-78D0EF7F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83.06</c:v>
                </c:pt>
                <c:pt idx="1">
                  <c:v>83.32</c:v>
                </c:pt>
                <c:pt idx="2">
                  <c:v>83.75</c:v>
                </c:pt>
                <c:pt idx="3">
                  <c:v>84.19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5-40D1-9559-78D0EF7F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99.98</c:v>
                </c:pt>
                <c:pt idx="1">
                  <c:v>99.11</c:v>
                </c:pt>
                <c:pt idx="2">
                  <c:v>91.89</c:v>
                </c:pt>
                <c:pt idx="3">
                  <c:v>89.85</c:v>
                </c:pt>
                <c:pt idx="4">
                  <c:v>89.56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E-47A3-A455-70DBB16A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102.13</c:v>
                </c:pt>
                <c:pt idx="1">
                  <c:v>101.72</c:v>
                </c:pt>
                <c:pt idx="2">
                  <c:v>102.73</c:v>
                </c:pt>
                <c:pt idx="3">
                  <c:v>105.78</c:v>
                </c:pt>
                <c:pt idx="4">
                  <c:v>106.09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E-47A3-A455-70DBB16A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25.34</c:v>
                </c:pt>
                <c:pt idx="1">
                  <c:v>27.52</c:v>
                </c:pt>
                <c:pt idx="2">
                  <c:v>29.62</c:v>
                </c:pt>
                <c:pt idx="3">
                  <c:v>31.65</c:v>
                </c:pt>
                <c:pt idx="4">
                  <c:v>33.68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6-4CC1-A0AA-69998DE0A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23.93</c:v>
                </c:pt>
                <c:pt idx="1">
                  <c:v>24.68</c:v>
                </c:pt>
                <c:pt idx="2">
                  <c:v>24.68</c:v>
                </c:pt>
                <c:pt idx="3">
                  <c:v>21.36</c:v>
                </c:pt>
                <c:pt idx="4">
                  <c:v>22.79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6-4CC1-A0AA-69998DE0A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9-4268-8FB4-F70A2F54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0.01</c:v>
                </c:pt>
                <c:pt idx="2">
                  <c:v>8.6199999999999992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9-4268-8FB4-F70A2F54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13.18</c:v>
                </c:pt>
                <c:pt idx="3" formatCode="#,##0.00;&quot;△&quot;#,##0.00;&quot;-&quot;">
                  <c:v>46.54</c:v>
                </c:pt>
                <c:pt idx="4" formatCode="#,##0.00;&quot;△&quot;#,##0.00;&quot;-&quot;">
                  <c:v>81.06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4-4FAB-98F9-E1CDDCB2D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109.51</c:v>
                </c:pt>
                <c:pt idx="1">
                  <c:v>112.88</c:v>
                </c:pt>
                <c:pt idx="2">
                  <c:v>94.97</c:v>
                </c:pt>
                <c:pt idx="3">
                  <c:v>63.96</c:v>
                </c:pt>
                <c:pt idx="4">
                  <c:v>69.42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4-4FAB-98F9-E1CDDCB2D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32.07</c:v>
                </c:pt>
                <c:pt idx="1">
                  <c:v>32.35</c:v>
                </c:pt>
                <c:pt idx="2">
                  <c:v>32.4</c:v>
                </c:pt>
                <c:pt idx="3">
                  <c:v>27.15</c:v>
                </c:pt>
                <c:pt idx="4">
                  <c:v>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E-433D-8399-D1A22975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47.44</c:v>
                </c:pt>
                <c:pt idx="1">
                  <c:v>49.18</c:v>
                </c:pt>
                <c:pt idx="2">
                  <c:v>47.72</c:v>
                </c:pt>
                <c:pt idx="3">
                  <c:v>44.24</c:v>
                </c:pt>
                <c:pt idx="4">
                  <c:v>43.07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E-433D-8399-D1A22975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776.39</c:v>
                </c:pt>
                <c:pt idx="1">
                  <c:v>821.39</c:v>
                </c:pt>
                <c:pt idx="2">
                  <c:v>816.79</c:v>
                </c:pt>
                <c:pt idx="3">
                  <c:v>662.31</c:v>
                </c:pt>
                <c:pt idx="4">
                  <c:v>652.30999999999995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D-4CDF-9BFB-8112F7114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1243.71</c:v>
                </c:pt>
                <c:pt idx="1">
                  <c:v>1194.1500000000001</c:v>
                </c:pt>
                <c:pt idx="2">
                  <c:v>1206.79</c:v>
                </c:pt>
                <c:pt idx="3">
                  <c:v>1258.43</c:v>
                </c:pt>
                <c:pt idx="4">
                  <c:v>1163.75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D-4CDF-9BFB-8112F7114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113.03</c:v>
                </c:pt>
                <c:pt idx="1">
                  <c:v>95.21</c:v>
                </c:pt>
                <c:pt idx="2">
                  <c:v>104.99</c:v>
                </c:pt>
                <c:pt idx="3">
                  <c:v>85.33</c:v>
                </c:pt>
                <c:pt idx="4">
                  <c:v>79.67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2-4C52-82C9-8099C85FD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74.3</c:v>
                </c:pt>
                <c:pt idx="1">
                  <c:v>72.260000000000005</c:v>
                </c:pt>
                <c:pt idx="2">
                  <c:v>71.84</c:v>
                </c:pt>
                <c:pt idx="3">
                  <c:v>73.36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2-4C52-82C9-8099C85FD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170.11</c:v>
                </c:pt>
                <c:pt idx="1">
                  <c:v>202.41</c:v>
                </c:pt>
                <c:pt idx="2">
                  <c:v>183.29</c:v>
                </c:pt>
                <c:pt idx="3">
                  <c:v>223.81</c:v>
                </c:pt>
                <c:pt idx="4">
                  <c:v>239.58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E-4C25-9351-5A770FFE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221.81</c:v>
                </c:pt>
                <c:pt idx="1">
                  <c:v>230.02</c:v>
                </c:pt>
                <c:pt idx="2">
                  <c:v>228.47</c:v>
                </c:pt>
                <c:pt idx="3">
                  <c:v>224.88</c:v>
                </c:pt>
                <c:pt idx="4">
                  <c:v>228.64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E-4C25-9351-5A770FFE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【1,201.79】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P68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</row>
    <row r="3" spans="1:78" ht="9.75" customHeight="1" x14ac:dyDescent="0.15">
      <c r="A3" s="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</row>
    <row r="4" spans="1:78" ht="9.75" customHeight="1" x14ac:dyDescent="0.15">
      <c r="A4" s="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5" t="str">
        <f>データ!H6</f>
        <v>兵庫県　西脇市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4" t="s">
        <v>1</v>
      </c>
      <c r="C7" s="54"/>
      <c r="D7" s="54"/>
      <c r="E7" s="54"/>
      <c r="F7" s="54"/>
      <c r="G7" s="54"/>
      <c r="H7" s="54"/>
      <c r="I7" s="54" t="s">
        <v>2</v>
      </c>
      <c r="J7" s="54"/>
      <c r="K7" s="54"/>
      <c r="L7" s="54"/>
      <c r="M7" s="54"/>
      <c r="N7" s="54"/>
      <c r="O7" s="54"/>
      <c r="P7" s="54" t="s">
        <v>3</v>
      </c>
      <c r="Q7" s="54"/>
      <c r="R7" s="54"/>
      <c r="S7" s="54"/>
      <c r="T7" s="54"/>
      <c r="U7" s="54"/>
      <c r="V7" s="54"/>
      <c r="W7" s="54" t="s">
        <v>4</v>
      </c>
      <c r="X7" s="54"/>
      <c r="Y7" s="54"/>
      <c r="Z7" s="54"/>
      <c r="AA7" s="54"/>
      <c r="AB7" s="54"/>
      <c r="AC7" s="54"/>
      <c r="AD7" s="54" t="s">
        <v>5</v>
      </c>
      <c r="AE7" s="54"/>
      <c r="AF7" s="54"/>
      <c r="AG7" s="54"/>
      <c r="AH7" s="54"/>
      <c r="AI7" s="54"/>
      <c r="AJ7" s="54"/>
      <c r="AK7" s="3"/>
      <c r="AL7" s="54" t="s">
        <v>6</v>
      </c>
      <c r="AM7" s="54"/>
      <c r="AN7" s="54"/>
      <c r="AO7" s="54"/>
      <c r="AP7" s="54"/>
      <c r="AQ7" s="54"/>
      <c r="AR7" s="54"/>
      <c r="AS7" s="54"/>
      <c r="AT7" s="54" t="s">
        <v>7</v>
      </c>
      <c r="AU7" s="54"/>
      <c r="AV7" s="54"/>
      <c r="AW7" s="54"/>
      <c r="AX7" s="54"/>
      <c r="AY7" s="54"/>
      <c r="AZ7" s="54"/>
      <c r="BA7" s="54"/>
      <c r="BB7" s="54" t="s">
        <v>8</v>
      </c>
      <c r="BC7" s="54"/>
      <c r="BD7" s="54"/>
      <c r="BE7" s="54"/>
      <c r="BF7" s="54"/>
      <c r="BG7" s="54"/>
      <c r="BH7" s="54"/>
      <c r="BI7" s="54"/>
      <c r="BJ7" s="3"/>
      <c r="BK7" s="3"/>
      <c r="BL7" s="57" t="s">
        <v>9</v>
      </c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9"/>
    </row>
    <row r="8" spans="1:78" ht="18.75" customHeight="1" x14ac:dyDescent="0.15">
      <c r="A8" s="2"/>
      <c r="B8" s="60" t="str">
        <f>データ!I6</f>
        <v>法適用</v>
      </c>
      <c r="C8" s="60"/>
      <c r="D8" s="60"/>
      <c r="E8" s="60"/>
      <c r="F8" s="60"/>
      <c r="G8" s="60"/>
      <c r="H8" s="60"/>
      <c r="I8" s="60" t="str">
        <f>データ!J6</f>
        <v>下水道事業</v>
      </c>
      <c r="J8" s="60"/>
      <c r="K8" s="60"/>
      <c r="L8" s="60"/>
      <c r="M8" s="60"/>
      <c r="N8" s="60"/>
      <c r="O8" s="60"/>
      <c r="P8" s="60" t="str">
        <f>データ!K6</f>
        <v>特定環境保全公共下水道</v>
      </c>
      <c r="Q8" s="60"/>
      <c r="R8" s="60"/>
      <c r="S8" s="60"/>
      <c r="T8" s="60"/>
      <c r="U8" s="60"/>
      <c r="V8" s="60"/>
      <c r="W8" s="60" t="str">
        <f>データ!L6</f>
        <v>D2</v>
      </c>
      <c r="X8" s="60"/>
      <c r="Y8" s="60"/>
      <c r="Z8" s="60"/>
      <c r="AA8" s="60"/>
      <c r="AB8" s="60"/>
      <c r="AC8" s="60"/>
      <c r="AD8" s="61" t="str">
        <f>データ!$M$6</f>
        <v>非設置</v>
      </c>
      <c r="AE8" s="61"/>
      <c r="AF8" s="61"/>
      <c r="AG8" s="61"/>
      <c r="AH8" s="61"/>
      <c r="AI8" s="61"/>
      <c r="AJ8" s="61"/>
      <c r="AK8" s="3"/>
      <c r="AL8" s="49">
        <f>データ!S6</f>
        <v>39203</v>
      </c>
      <c r="AM8" s="49"/>
      <c r="AN8" s="49"/>
      <c r="AO8" s="49"/>
      <c r="AP8" s="49"/>
      <c r="AQ8" s="49"/>
      <c r="AR8" s="49"/>
      <c r="AS8" s="49"/>
      <c r="AT8" s="48">
        <f>データ!T6</f>
        <v>132.44</v>
      </c>
      <c r="AU8" s="48"/>
      <c r="AV8" s="48"/>
      <c r="AW8" s="48"/>
      <c r="AX8" s="48"/>
      <c r="AY8" s="48"/>
      <c r="AZ8" s="48"/>
      <c r="BA8" s="48"/>
      <c r="BB8" s="48">
        <f>データ!U6</f>
        <v>296.01</v>
      </c>
      <c r="BC8" s="48"/>
      <c r="BD8" s="48"/>
      <c r="BE8" s="48"/>
      <c r="BF8" s="48"/>
      <c r="BG8" s="48"/>
      <c r="BH8" s="48"/>
      <c r="BI8" s="48"/>
      <c r="BJ8" s="3"/>
      <c r="BK8" s="3"/>
      <c r="BL8" s="62" t="s">
        <v>10</v>
      </c>
      <c r="BM8" s="63"/>
      <c r="BN8" s="52" t="s">
        <v>11</v>
      </c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3"/>
    </row>
    <row r="9" spans="1:78" ht="18.75" customHeight="1" x14ac:dyDescent="0.15">
      <c r="A9" s="2"/>
      <c r="B9" s="54" t="s">
        <v>12</v>
      </c>
      <c r="C9" s="54"/>
      <c r="D9" s="54"/>
      <c r="E9" s="54"/>
      <c r="F9" s="54"/>
      <c r="G9" s="54"/>
      <c r="H9" s="54"/>
      <c r="I9" s="54" t="s">
        <v>13</v>
      </c>
      <c r="J9" s="54"/>
      <c r="K9" s="54"/>
      <c r="L9" s="54"/>
      <c r="M9" s="54"/>
      <c r="N9" s="54"/>
      <c r="O9" s="54"/>
      <c r="P9" s="54" t="s">
        <v>14</v>
      </c>
      <c r="Q9" s="54"/>
      <c r="R9" s="54"/>
      <c r="S9" s="54"/>
      <c r="T9" s="54"/>
      <c r="U9" s="54"/>
      <c r="V9" s="54"/>
      <c r="W9" s="54" t="s">
        <v>15</v>
      </c>
      <c r="X9" s="54"/>
      <c r="Y9" s="54"/>
      <c r="Z9" s="54"/>
      <c r="AA9" s="54"/>
      <c r="AB9" s="54"/>
      <c r="AC9" s="54"/>
      <c r="AD9" s="54" t="s">
        <v>16</v>
      </c>
      <c r="AE9" s="54"/>
      <c r="AF9" s="54"/>
      <c r="AG9" s="54"/>
      <c r="AH9" s="54"/>
      <c r="AI9" s="54"/>
      <c r="AJ9" s="54"/>
      <c r="AK9" s="3"/>
      <c r="AL9" s="54" t="s">
        <v>17</v>
      </c>
      <c r="AM9" s="54"/>
      <c r="AN9" s="54"/>
      <c r="AO9" s="54"/>
      <c r="AP9" s="54"/>
      <c r="AQ9" s="54"/>
      <c r="AR9" s="54"/>
      <c r="AS9" s="54"/>
      <c r="AT9" s="54" t="s">
        <v>18</v>
      </c>
      <c r="AU9" s="54"/>
      <c r="AV9" s="54"/>
      <c r="AW9" s="54"/>
      <c r="AX9" s="54"/>
      <c r="AY9" s="54"/>
      <c r="AZ9" s="54"/>
      <c r="BA9" s="54"/>
      <c r="BB9" s="54" t="s">
        <v>19</v>
      </c>
      <c r="BC9" s="54"/>
      <c r="BD9" s="54"/>
      <c r="BE9" s="54"/>
      <c r="BF9" s="54"/>
      <c r="BG9" s="54"/>
      <c r="BH9" s="54"/>
      <c r="BI9" s="54"/>
      <c r="BJ9" s="3"/>
      <c r="BK9" s="3"/>
      <c r="BL9" s="55" t="s">
        <v>20</v>
      </c>
      <c r="BM9" s="56"/>
      <c r="BN9" s="46" t="s">
        <v>21</v>
      </c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7"/>
    </row>
    <row r="10" spans="1:78" ht="18.75" customHeight="1" x14ac:dyDescent="0.15">
      <c r="A10" s="2"/>
      <c r="B10" s="48" t="str">
        <f>データ!N6</f>
        <v>-</v>
      </c>
      <c r="C10" s="48"/>
      <c r="D10" s="48"/>
      <c r="E10" s="48"/>
      <c r="F10" s="48"/>
      <c r="G10" s="48"/>
      <c r="H10" s="48"/>
      <c r="I10" s="48">
        <f>データ!O6</f>
        <v>59.11</v>
      </c>
      <c r="J10" s="48"/>
      <c r="K10" s="48"/>
      <c r="L10" s="48"/>
      <c r="M10" s="48"/>
      <c r="N10" s="48"/>
      <c r="O10" s="48"/>
      <c r="P10" s="48">
        <f>データ!P6</f>
        <v>21.99</v>
      </c>
      <c r="Q10" s="48"/>
      <c r="R10" s="48"/>
      <c r="S10" s="48"/>
      <c r="T10" s="48"/>
      <c r="U10" s="48"/>
      <c r="V10" s="48"/>
      <c r="W10" s="48">
        <f>データ!Q6</f>
        <v>95.62</v>
      </c>
      <c r="X10" s="48"/>
      <c r="Y10" s="48"/>
      <c r="Z10" s="48"/>
      <c r="AA10" s="48"/>
      <c r="AB10" s="48"/>
      <c r="AC10" s="48"/>
      <c r="AD10" s="49">
        <f>データ!R6</f>
        <v>3630</v>
      </c>
      <c r="AE10" s="49"/>
      <c r="AF10" s="49"/>
      <c r="AG10" s="49"/>
      <c r="AH10" s="49"/>
      <c r="AI10" s="49"/>
      <c r="AJ10" s="49"/>
      <c r="AK10" s="2"/>
      <c r="AL10" s="49">
        <f>データ!V6</f>
        <v>8580</v>
      </c>
      <c r="AM10" s="49"/>
      <c r="AN10" s="49"/>
      <c r="AO10" s="49"/>
      <c r="AP10" s="49"/>
      <c r="AQ10" s="49"/>
      <c r="AR10" s="49"/>
      <c r="AS10" s="49"/>
      <c r="AT10" s="48">
        <f>データ!W6</f>
        <v>6.31</v>
      </c>
      <c r="AU10" s="48"/>
      <c r="AV10" s="48"/>
      <c r="AW10" s="48"/>
      <c r="AX10" s="48"/>
      <c r="AY10" s="48"/>
      <c r="AZ10" s="48"/>
      <c r="BA10" s="48"/>
      <c r="BB10" s="48">
        <f>データ!X6</f>
        <v>1359.75</v>
      </c>
      <c r="BC10" s="48"/>
      <c r="BD10" s="48"/>
      <c r="BE10" s="48"/>
      <c r="BF10" s="48"/>
      <c r="BG10" s="48"/>
      <c r="BH10" s="48"/>
      <c r="BI10" s="48"/>
      <c r="BJ10" s="2"/>
      <c r="BK10" s="2"/>
      <c r="BL10" s="50" t="s">
        <v>22</v>
      </c>
      <c r="BM10" s="51"/>
      <c r="BN10" s="39" t="s">
        <v>23</v>
      </c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4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1" t="s">
        <v>24</v>
      </c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</row>
    <row r="14" spans="1:78" ht="13.5" customHeight="1" x14ac:dyDescent="0.15">
      <c r="A14" s="2"/>
      <c r="B14" s="43" t="s">
        <v>25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5"/>
      <c r="BK14" s="2"/>
      <c r="BL14" s="32" t="s">
        <v>26</v>
      </c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</row>
    <row r="15" spans="1:78" ht="13.5" customHeight="1" x14ac:dyDescent="0.15">
      <c r="A15" s="2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1"/>
      <c r="BK15" s="2"/>
      <c r="BL15" s="35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4" t="s">
        <v>116</v>
      </c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4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4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4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4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4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4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4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4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4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4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4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4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4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4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4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4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4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4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4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4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4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4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4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4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4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4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4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7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2" t="s">
        <v>27</v>
      </c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4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5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7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4" t="s">
        <v>114</v>
      </c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4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4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4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4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4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4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4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4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4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4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4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4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6"/>
    </row>
    <row r="60" spans="1:78" ht="13.5" customHeight="1" x14ac:dyDescent="0.15">
      <c r="A60" s="2"/>
      <c r="B60" s="29" t="s">
        <v>28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1"/>
      <c r="BK60" s="2"/>
      <c r="BL60" s="74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6"/>
    </row>
    <row r="61" spans="1:78" ht="13.5" customHeight="1" x14ac:dyDescent="0.15">
      <c r="A61" s="2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1"/>
      <c r="BK61" s="2"/>
      <c r="BL61" s="74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4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7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2" t="s">
        <v>29</v>
      </c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4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5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7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80" t="s">
        <v>115</v>
      </c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80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80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80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83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5"/>
    </row>
    <row r="83" spans="1:78" x14ac:dyDescent="0.15">
      <c r="C83" s="38" t="s">
        <v>30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【105.35】</v>
      </c>
      <c r="F85" s="12" t="str">
        <f>データ!AT6</f>
        <v>【63.89】</v>
      </c>
      <c r="G85" s="12" t="str">
        <f>データ!BE6</f>
        <v>【44.07】</v>
      </c>
      <c r="H85" s="12" t="str">
        <f>データ!BP6</f>
        <v>【1,201.79】</v>
      </c>
      <c r="I85" s="12" t="str">
        <f>データ!CA6</f>
        <v>【75.31】</v>
      </c>
      <c r="J85" s="12" t="str">
        <f>データ!CL6</f>
        <v>【216.39】</v>
      </c>
      <c r="K85" s="12" t="str">
        <f>データ!CW6</f>
        <v>【42.57】</v>
      </c>
      <c r="L85" s="12" t="str">
        <f>データ!DH6</f>
        <v>【85.24】</v>
      </c>
      <c r="M85" s="12" t="str">
        <f>データ!DS6</f>
        <v>【25.87】</v>
      </c>
      <c r="N85" s="12" t="str">
        <f>データ!ED6</f>
        <v>【0.01】</v>
      </c>
      <c r="O85" s="12" t="str">
        <f>データ!EO6</f>
        <v>【0.15】</v>
      </c>
    </row>
  </sheetData>
  <sheetProtection algorithmName="SHA-512" hashValue="HxN6vBRfQFGW1dPDvb8LM4PdHjm8+fvTEsKwUta70lJoJJfXp79MIJM54RVQ+OGtqI0WBUAZshnMqiwFJUKC6g==" saltValue="Gh6c7956J761B+7+YXcCl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67" t="s">
        <v>52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73" t="s">
        <v>53</v>
      </c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 t="s">
        <v>54</v>
      </c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0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/>
      <c r="Y4" s="66" t="s">
        <v>56</v>
      </c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 t="s">
        <v>57</v>
      </c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 t="s">
        <v>58</v>
      </c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 t="s">
        <v>59</v>
      </c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 t="s">
        <v>60</v>
      </c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 t="s">
        <v>61</v>
      </c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 t="s">
        <v>62</v>
      </c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 t="s">
        <v>63</v>
      </c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 t="s">
        <v>64</v>
      </c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 t="s">
        <v>65</v>
      </c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 t="s">
        <v>66</v>
      </c>
      <c r="EF4" s="66"/>
      <c r="EG4" s="66"/>
      <c r="EH4" s="66"/>
      <c r="EI4" s="66"/>
      <c r="EJ4" s="66"/>
      <c r="EK4" s="66"/>
      <c r="EL4" s="66"/>
      <c r="EM4" s="66"/>
      <c r="EN4" s="66"/>
      <c r="EO4" s="66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282138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兵庫県　西脇市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59.11</v>
      </c>
      <c r="P6" s="20">
        <f t="shared" si="3"/>
        <v>21.99</v>
      </c>
      <c r="Q6" s="20">
        <f t="shared" si="3"/>
        <v>95.62</v>
      </c>
      <c r="R6" s="20">
        <f t="shared" si="3"/>
        <v>3630</v>
      </c>
      <c r="S6" s="20">
        <f t="shared" si="3"/>
        <v>39203</v>
      </c>
      <c r="T6" s="20">
        <f t="shared" si="3"/>
        <v>132.44</v>
      </c>
      <c r="U6" s="20">
        <f t="shared" si="3"/>
        <v>296.01</v>
      </c>
      <c r="V6" s="20">
        <f t="shared" si="3"/>
        <v>8580</v>
      </c>
      <c r="W6" s="20">
        <f t="shared" si="3"/>
        <v>6.31</v>
      </c>
      <c r="X6" s="20">
        <f t="shared" si="3"/>
        <v>1359.75</v>
      </c>
      <c r="Y6" s="21">
        <f>IF(Y7="",NA(),Y7)</f>
        <v>99.98</v>
      </c>
      <c r="Z6" s="21">
        <f t="shared" ref="Z6:AH6" si="4">IF(Z7="",NA(),Z7)</f>
        <v>99.11</v>
      </c>
      <c r="AA6" s="21">
        <f t="shared" si="4"/>
        <v>91.89</v>
      </c>
      <c r="AB6" s="21">
        <f t="shared" si="4"/>
        <v>89.85</v>
      </c>
      <c r="AC6" s="21">
        <f t="shared" si="4"/>
        <v>89.56</v>
      </c>
      <c r="AD6" s="21">
        <f t="shared" si="4"/>
        <v>102.13</v>
      </c>
      <c r="AE6" s="21">
        <f t="shared" si="4"/>
        <v>101.72</v>
      </c>
      <c r="AF6" s="21">
        <f t="shared" si="4"/>
        <v>102.73</v>
      </c>
      <c r="AG6" s="21">
        <f t="shared" si="4"/>
        <v>105.78</v>
      </c>
      <c r="AH6" s="21">
        <f t="shared" si="4"/>
        <v>106.09</v>
      </c>
      <c r="AI6" s="20" t="str">
        <f>IF(AI7="","",IF(AI7="-","【-】","【"&amp;SUBSTITUTE(TEXT(AI7,"#,##0.00"),"-","△")&amp;"】"))</f>
        <v>【105.35】</v>
      </c>
      <c r="AJ6" s="20">
        <f>IF(AJ7="",NA(),AJ7)</f>
        <v>0</v>
      </c>
      <c r="AK6" s="20">
        <f t="shared" ref="AK6:AS6" si="5">IF(AK7="",NA(),AK7)</f>
        <v>0</v>
      </c>
      <c r="AL6" s="21">
        <f t="shared" si="5"/>
        <v>13.18</v>
      </c>
      <c r="AM6" s="21">
        <f t="shared" si="5"/>
        <v>46.54</v>
      </c>
      <c r="AN6" s="21">
        <f t="shared" si="5"/>
        <v>81.06</v>
      </c>
      <c r="AO6" s="21">
        <f t="shared" si="5"/>
        <v>109.51</v>
      </c>
      <c r="AP6" s="21">
        <f t="shared" si="5"/>
        <v>112.88</v>
      </c>
      <c r="AQ6" s="21">
        <f t="shared" si="5"/>
        <v>94.97</v>
      </c>
      <c r="AR6" s="21">
        <f t="shared" si="5"/>
        <v>63.96</v>
      </c>
      <c r="AS6" s="21">
        <f t="shared" si="5"/>
        <v>69.42</v>
      </c>
      <c r="AT6" s="20" t="str">
        <f>IF(AT7="","",IF(AT7="-","【-】","【"&amp;SUBSTITUTE(TEXT(AT7,"#,##0.00"),"-","△")&amp;"】"))</f>
        <v>【63.89】</v>
      </c>
      <c r="AU6" s="21">
        <f>IF(AU7="",NA(),AU7)</f>
        <v>32.07</v>
      </c>
      <c r="AV6" s="21">
        <f t="shared" ref="AV6:BD6" si="6">IF(AV7="",NA(),AV7)</f>
        <v>32.35</v>
      </c>
      <c r="AW6" s="21">
        <f t="shared" si="6"/>
        <v>32.4</v>
      </c>
      <c r="AX6" s="21">
        <f t="shared" si="6"/>
        <v>27.15</v>
      </c>
      <c r="AY6" s="21">
        <f t="shared" si="6"/>
        <v>4.09</v>
      </c>
      <c r="AZ6" s="21">
        <f t="shared" si="6"/>
        <v>47.44</v>
      </c>
      <c r="BA6" s="21">
        <f t="shared" si="6"/>
        <v>49.18</v>
      </c>
      <c r="BB6" s="21">
        <f t="shared" si="6"/>
        <v>47.72</v>
      </c>
      <c r="BC6" s="21">
        <f t="shared" si="6"/>
        <v>44.24</v>
      </c>
      <c r="BD6" s="21">
        <f t="shared" si="6"/>
        <v>43.07</v>
      </c>
      <c r="BE6" s="20" t="str">
        <f>IF(BE7="","",IF(BE7="-","【-】","【"&amp;SUBSTITUTE(TEXT(BE7,"#,##0.00"),"-","△")&amp;"】"))</f>
        <v>【44.07】</v>
      </c>
      <c r="BF6" s="21">
        <f>IF(BF7="",NA(),BF7)</f>
        <v>776.39</v>
      </c>
      <c r="BG6" s="21">
        <f t="shared" ref="BG6:BO6" si="7">IF(BG7="",NA(),BG7)</f>
        <v>821.39</v>
      </c>
      <c r="BH6" s="21">
        <f t="shared" si="7"/>
        <v>816.79</v>
      </c>
      <c r="BI6" s="21">
        <f t="shared" si="7"/>
        <v>662.31</v>
      </c>
      <c r="BJ6" s="21">
        <f t="shared" si="7"/>
        <v>652.30999999999995</v>
      </c>
      <c r="BK6" s="21">
        <f t="shared" si="7"/>
        <v>1243.71</v>
      </c>
      <c r="BL6" s="21">
        <f t="shared" si="7"/>
        <v>1194.1500000000001</v>
      </c>
      <c r="BM6" s="21">
        <f t="shared" si="7"/>
        <v>1206.79</v>
      </c>
      <c r="BN6" s="21">
        <f t="shared" si="7"/>
        <v>1258.43</v>
      </c>
      <c r="BO6" s="21">
        <f t="shared" si="7"/>
        <v>1163.75</v>
      </c>
      <c r="BP6" s="20" t="str">
        <f>IF(BP7="","",IF(BP7="-","【-】","【"&amp;SUBSTITUTE(TEXT(BP7,"#,##0.00"),"-","△")&amp;"】"))</f>
        <v>【1,201.79】</v>
      </c>
      <c r="BQ6" s="21">
        <f>IF(BQ7="",NA(),BQ7)</f>
        <v>113.03</v>
      </c>
      <c r="BR6" s="21">
        <f t="shared" ref="BR6:BZ6" si="8">IF(BR7="",NA(),BR7)</f>
        <v>95.21</v>
      </c>
      <c r="BS6" s="21">
        <f t="shared" si="8"/>
        <v>104.99</v>
      </c>
      <c r="BT6" s="21">
        <f t="shared" si="8"/>
        <v>85.33</v>
      </c>
      <c r="BU6" s="21">
        <f t="shared" si="8"/>
        <v>79.67</v>
      </c>
      <c r="BV6" s="21">
        <f t="shared" si="8"/>
        <v>74.3</v>
      </c>
      <c r="BW6" s="21">
        <f t="shared" si="8"/>
        <v>72.260000000000005</v>
      </c>
      <c r="BX6" s="21">
        <f t="shared" si="8"/>
        <v>71.84</v>
      </c>
      <c r="BY6" s="21">
        <f t="shared" si="8"/>
        <v>73.36</v>
      </c>
      <c r="BZ6" s="21">
        <f t="shared" si="8"/>
        <v>72.599999999999994</v>
      </c>
      <c r="CA6" s="20" t="str">
        <f>IF(CA7="","",IF(CA7="-","【-】","【"&amp;SUBSTITUTE(TEXT(CA7,"#,##0.00"),"-","△")&amp;"】"))</f>
        <v>【75.31】</v>
      </c>
      <c r="CB6" s="21">
        <f>IF(CB7="",NA(),CB7)</f>
        <v>170.11</v>
      </c>
      <c r="CC6" s="21">
        <f t="shared" ref="CC6:CK6" si="9">IF(CC7="",NA(),CC7)</f>
        <v>202.41</v>
      </c>
      <c r="CD6" s="21">
        <f t="shared" si="9"/>
        <v>183.29</v>
      </c>
      <c r="CE6" s="21">
        <f t="shared" si="9"/>
        <v>223.81</v>
      </c>
      <c r="CF6" s="21">
        <f t="shared" si="9"/>
        <v>239.58</v>
      </c>
      <c r="CG6" s="21">
        <f t="shared" si="9"/>
        <v>221.81</v>
      </c>
      <c r="CH6" s="21">
        <f t="shared" si="9"/>
        <v>230.02</v>
      </c>
      <c r="CI6" s="21">
        <f t="shared" si="9"/>
        <v>228.47</v>
      </c>
      <c r="CJ6" s="21">
        <f t="shared" si="9"/>
        <v>224.88</v>
      </c>
      <c r="CK6" s="21">
        <f t="shared" si="9"/>
        <v>228.64</v>
      </c>
      <c r="CL6" s="20" t="str">
        <f>IF(CL7="","",IF(CL7="-","【-】","【"&amp;SUBSTITUTE(TEXT(CL7,"#,##0.00"),"-","△")&amp;"】"))</f>
        <v>【216.39】</v>
      </c>
      <c r="CM6" s="21">
        <f>IF(CM7="",NA(),CM7)</f>
        <v>52.33</v>
      </c>
      <c r="CN6" s="21">
        <f t="shared" ref="CN6:CV6" si="10">IF(CN7="",NA(),CN7)</f>
        <v>101.67</v>
      </c>
      <c r="CO6" s="21">
        <f t="shared" si="10"/>
        <v>49.96</v>
      </c>
      <c r="CP6" s="21">
        <f t="shared" si="10"/>
        <v>51.19</v>
      </c>
      <c r="CQ6" s="21">
        <f t="shared" si="10"/>
        <v>49.47</v>
      </c>
      <c r="CR6" s="21">
        <f t="shared" si="10"/>
        <v>43.36</v>
      </c>
      <c r="CS6" s="21">
        <f t="shared" si="10"/>
        <v>42.56</v>
      </c>
      <c r="CT6" s="21">
        <f t="shared" si="10"/>
        <v>42.47</v>
      </c>
      <c r="CU6" s="21">
        <f t="shared" si="10"/>
        <v>42.4</v>
      </c>
      <c r="CV6" s="21">
        <f t="shared" si="10"/>
        <v>42.28</v>
      </c>
      <c r="CW6" s="20" t="str">
        <f>IF(CW7="","",IF(CW7="-","【-】","【"&amp;SUBSTITUTE(TEXT(CW7,"#,##0.00"),"-","△")&amp;"】"))</f>
        <v>【42.57】</v>
      </c>
      <c r="CX6" s="21">
        <f>IF(CX7="",NA(),CX7)</f>
        <v>91.27</v>
      </c>
      <c r="CY6" s="21">
        <f t="shared" ref="CY6:DG6" si="11">IF(CY7="",NA(),CY7)</f>
        <v>91.68</v>
      </c>
      <c r="CZ6" s="21">
        <f t="shared" si="11"/>
        <v>92.46</v>
      </c>
      <c r="DA6" s="21">
        <f t="shared" si="11"/>
        <v>92.73</v>
      </c>
      <c r="DB6" s="21">
        <f t="shared" si="11"/>
        <v>93.07</v>
      </c>
      <c r="DC6" s="21">
        <f t="shared" si="11"/>
        <v>83.06</v>
      </c>
      <c r="DD6" s="21">
        <f t="shared" si="11"/>
        <v>83.32</v>
      </c>
      <c r="DE6" s="21">
        <f t="shared" si="11"/>
        <v>83.75</v>
      </c>
      <c r="DF6" s="21">
        <f t="shared" si="11"/>
        <v>84.19</v>
      </c>
      <c r="DG6" s="21">
        <f t="shared" si="11"/>
        <v>84.34</v>
      </c>
      <c r="DH6" s="20" t="str">
        <f>IF(DH7="","",IF(DH7="-","【-】","【"&amp;SUBSTITUTE(TEXT(DH7,"#,##0.00"),"-","△")&amp;"】"))</f>
        <v>【85.24】</v>
      </c>
      <c r="DI6" s="21">
        <f>IF(DI7="",NA(),DI7)</f>
        <v>25.34</v>
      </c>
      <c r="DJ6" s="21">
        <f t="shared" ref="DJ6:DR6" si="12">IF(DJ7="",NA(),DJ7)</f>
        <v>27.52</v>
      </c>
      <c r="DK6" s="21">
        <f t="shared" si="12"/>
        <v>29.62</v>
      </c>
      <c r="DL6" s="21">
        <f t="shared" si="12"/>
        <v>31.65</v>
      </c>
      <c r="DM6" s="21">
        <f t="shared" si="12"/>
        <v>33.68</v>
      </c>
      <c r="DN6" s="21">
        <f t="shared" si="12"/>
        <v>23.93</v>
      </c>
      <c r="DO6" s="21">
        <f t="shared" si="12"/>
        <v>24.68</v>
      </c>
      <c r="DP6" s="21">
        <f t="shared" si="12"/>
        <v>24.68</v>
      </c>
      <c r="DQ6" s="21">
        <f t="shared" si="12"/>
        <v>21.36</v>
      </c>
      <c r="DR6" s="21">
        <f t="shared" si="12"/>
        <v>22.79</v>
      </c>
      <c r="DS6" s="20" t="str">
        <f>IF(DS7="","",IF(DS7="-","【-】","【"&amp;SUBSTITUTE(TEXT(DS7,"#,##0.00"),"-","△")&amp;"】"))</f>
        <v>【25.87】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1">
        <f t="shared" si="13"/>
        <v>0.01</v>
      </c>
      <c r="EA6" s="21">
        <f t="shared" si="13"/>
        <v>8.6199999999999992</v>
      </c>
      <c r="EB6" s="21">
        <f t="shared" si="13"/>
        <v>0.01</v>
      </c>
      <c r="EC6" s="21">
        <f t="shared" si="13"/>
        <v>0.01</v>
      </c>
      <c r="ED6" s="20" t="str">
        <f>IF(ED7="","",IF(ED7="-","【-】","【"&amp;SUBSTITUTE(TEXT(ED7,"#,##0.00"),"-","△")&amp;"】"))</f>
        <v>【0.01】</v>
      </c>
      <c r="EE6" s="21">
        <f>IF(EE7="",NA(),EE7)</f>
        <v>1.63</v>
      </c>
      <c r="EF6" s="20">
        <f t="shared" ref="EF6:EN6" si="14">IF(EF7="",NA(),EF7)</f>
        <v>0</v>
      </c>
      <c r="EG6" s="20">
        <f t="shared" si="14"/>
        <v>0</v>
      </c>
      <c r="EH6" s="21">
        <f t="shared" si="14"/>
        <v>0.79</v>
      </c>
      <c r="EI6" s="21">
        <f t="shared" si="14"/>
        <v>1.43</v>
      </c>
      <c r="EJ6" s="21">
        <f t="shared" si="14"/>
        <v>0.09</v>
      </c>
      <c r="EK6" s="21">
        <f t="shared" si="14"/>
        <v>0.13</v>
      </c>
      <c r="EL6" s="21">
        <f t="shared" si="14"/>
        <v>0.36</v>
      </c>
      <c r="EM6" s="21">
        <f t="shared" si="14"/>
        <v>0.39</v>
      </c>
      <c r="EN6" s="21">
        <f t="shared" si="14"/>
        <v>0.1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2021</v>
      </c>
      <c r="C7" s="23">
        <v>282138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59.11</v>
      </c>
      <c r="P7" s="24">
        <v>21.99</v>
      </c>
      <c r="Q7" s="24">
        <v>95.62</v>
      </c>
      <c r="R7" s="24">
        <v>3630</v>
      </c>
      <c r="S7" s="24">
        <v>39203</v>
      </c>
      <c r="T7" s="24">
        <v>132.44</v>
      </c>
      <c r="U7" s="24">
        <v>296.01</v>
      </c>
      <c r="V7" s="24">
        <v>8580</v>
      </c>
      <c r="W7" s="24">
        <v>6.31</v>
      </c>
      <c r="X7" s="24">
        <v>1359.75</v>
      </c>
      <c r="Y7" s="24">
        <v>99.98</v>
      </c>
      <c r="Z7" s="24">
        <v>99.11</v>
      </c>
      <c r="AA7" s="24">
        <v>91.89</v>
      </c>
      <c r="AB7" s="24">
        <v>89.85</v>
      </c>
      <c r="AC7" s="24">
        <v>89.56</v>
      </c>
      <c r="AD7" s="24">
        <v>102.13</v>
      </c>
      <c r="AE7" s="24">
        <v>101.72</v>
      </c>
      <c r="AF7" s="24">
        <v>102.73</v>
      </c>
      <c r="AG7" s="24">
        <v>105.78</v>
      </c>
      <c r="AH7" s="24">
        <v>106.09</v>
      </c>
      <c r="AI7" s="24">
        <v>105.35</v>
      </c>
      <c r="AJ7" s="24">
        <v>0</v>
      </c>
      <c r="AK7" s="24">
        <v>0</v>
      </c>
      <c r="AL7" s="24">
        <v>13.18</v>
      </c>
      <c r="AM7" s="24">
        <v>46.54</v>
      </c>
      <c r="AN7" s="24">
        <v>81.06</v>
      </c>
      <c r="AO7" s="24">
        <v>109.51</v>
      </c>
      <c r="AP7" s="24">
        <v>112.88</v>
      </c>
      <c r="AQ7" s="24">
        <v>94.97</v>
      </c>
      <c r="AR7" s="24">
        <v>63.96</v>
      </c>
      <c r="AS7" s="24">
        <v>69.42</v>
      </c>
      <c r="AT7" s="24">
        <v>63.89</v>
      </c>
      <c r="AU7" s="24">
        <v>32.07</v>
      </c>
      <c r="AV7" s="24">
        <v>32.35</v>
      </c>
      <c r="AW7" s="24">
        <v>32.4</v>
      </c>
      <c r="AX7" s="24">
        <v>27.15</v>
      </c>
      <c r="AY7" s="24">
        <v>4.09</v>
      </c>
      <c r="AZ7" s="24">
        <v>47.44</v>
      </c>
      <c r="BA7" s="24">
        <v>49.18</v>
      </c>
      <c r="BB7" s="24">
        <v>47.72</v>
      </c>
      <c r="BC7" s="24">
        <v>44.24</v>
      </c>
      <c r="BD7" s="24">
        <v>43.07</v>
      </c>
      <c r="BE7" s="24">
        <v>44.07</v>
      </c>
      <c r="BF7" s="24">
        <v>776.39</v>
      </c>
      <c r="BG7" s="24">
        <v>821.39</v>
      </c>
      <c r="BH7" s="24">
        <v>816.79</v>
      </c>
      <c r="BI7" s="24">
        <v>662.31</v>
      </c>
      <c r="BJ7" s="24">
        <v>652.30999999999995</v>
      </c>
      <c r="BK7" s="24">
        <v>1243.71</v>
      </c>
      <c r="BL7" s="24">
        <v>1194.1500000000001</v>
      </c>
      <c r="BM7" s="24">
        <v>1206.79</v>
      </c>
      <c r="BN7" s="24">
        <v>1258.43</v>
      </c>
      <c r="BO7" s="24">
        <v>1163.75</v>
      </c>
      <c r="BP7" s="24">
        <v>1201.79</v>
      </c>
      <c r="BQ7" s="24">
        <v>113.03</v>
      </c>
      <c r="BR7" s="24">
        <v>95.21</v>
      </c>
      <c r="BS7" s="24">
        <v>104.99</v>
      </c>
      <c r="BT7" s="24">
        <v>85.33</v>
      </c>
      <c r="BU7" s="24">
        <v>79.67</v>
      </c>
      <c r="BV7" s="24">
        <v>74.3</v>
      </c>
      <c r="BW7" s="24">
        <v>72.260000000000005</v>
      </c>
      <c r="BX7" s="24">
        <v>71.84</v>
      </c>
      <c r="BY7" s="24">
        <v>73.36</v>
      </c>
      <c r="BZ7" s="24">
        <v>72.599999999999994</v>
      </c>
      <c r="CA7" s="24">
        <v>75.31</v>
      </c>
      <c r="CB7" s="24">
        <v>170.11</v>
      </c>
      <c r="CC7" s="24">
        <v>202.41</v>
      </c>
      <c r="CD7" s="24">
        <v>183.29</v>
      </c>
      <c r="CE7" s="24">
        <v>223.81</v>
      </c>
      <c r="CF7" s="24">
        <v>239.58</v>
      </c>
      <c r="CG7" s="24">
        <v>221.81</v>
      </c>
      <c r="CH7" s="24">
        <v>230.02</v>
      </c>
      <c r="CI7" s="24">
        <v>228.47</v>
      </c>
      <c r="CJ7" s="24">
        <v>224.88</v>
      </c>
      <c r="CK7" s="24">
        <v>228.64</v>
      </c>
      <c r="CL7" s="24">
        <v>216.39</v>
      </c>
      <c r="CM7" s="24">
        <v>52.33</v>
      </c>
      <c r="CN7" s="24">
        <v>101.67</v>
      </c>
      <c r="CO7" s="24">
        <v>49.96</v>
      </c>
      <c r="CP7" s="24">
        <v>51.19</v>
      </c>
      <c r="CQ7" s="24">
        <v>49.47</v>
      </c>
      <c r="CR7" s="24">
        <v>43.36</v>
      </c>
      <c r="CS7" s="24">
        <v>42.56</v>
      </c>
      <c r="CT7" s="24">
        <v>42.47</v>
      </c>
      <c r="CU7" s="24">
        <v>42.4</v>
      </c>
      <c r="CV7" s="24">
        <v>42.28</v>
      </c>
      <c r="CW7" s="24">
        <v>42.57</v>
      </c>
      <c r="CX7" s="24">
        <v>91.27</v>
      </c>
      <c r="CY7" s="24">
        <v>91.68</v>
      </c>
      <c r="CZ7" s="24">
        <v>92.46</v>
      </c>
      <c r="DA7" s="24">
        <v>92.73</v>
      </c>
      <c r="DB7" s="24">
        <v>93.07</v>
      </c>
      <c r="DC7" s="24">
        <v>83.06</v>
      </c>
      <c r="DD7" s="24">
        <v>83.32</v>
      </c>
      <c r="DE7" s="24">
        <v>83.75</v>
      </c>
      <c r="DF7" s="24">
        <v>84.19</v>
      </c>
      <c r="DG7" s="24">
        <v>84.34</v>
      </c>
      <c r="DH7" s="24">
        <v>85.24</v>
      </c>
      <c r="DI7" s="24">
        <v>25.34</v>
      </c>
      <c r="DJ7" s="24">
        <v>27.52</v>
      </c>
      <c r="DK7" s="24">
        <v>29.62</v>
      </c>
      <c r="DL7" s="24">
        <v>31.65</v>
      </c>
      <c r="DM7" s="24">
        <v>33.68</v>
      </c>
      <c r="DN7" s="24">
        <v>23.93</v>
      </c>
      <c r="DO7" s="24">
        <v>24.68</v>
      </c>
      <c r="DP7" s="24">
        <v>24.68</v>
      </c>
      <c r="DQ7" s="24">
        <v>21.36</v>
      </c>
      <c r="DR7" s="24">
        <v>22.79</v>
      </c>
      <c r="DS7" s="24">
        <v>25.87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0.01</v>
      </c>
      <c r="EA7" s="24">
        <v>8.6199999999999992</v>
      </c>
      <c r="EB7" s="24">
        <v>0.01</v>
      </c>
      <c r="EC7" s="24">
        <v>0.01</v>
      </c>
      <c r="ED7" s="24">
        <v>0.01</v>
      </c>
      <c r="EE7" s="24">
        <v>1.63</v>
      </c>
      <c r="EF7" s="24">
        <v>0</v>
      </c>
      <c r="EG7" s="24">
        <v>0</v>
      </c>
      <c r="EH7" s="24">
        <v>0.79</v>
      </c>
      <c r="EI7" s="24">
        <v>1.43</v>
      </c>
      <c r="EJ7" s="24">
        <v>0.09</v>
      </c>
      <c r="EK7" s="24">
        <v>0.13</v>
      </c>
      <c r="EL7" s="24">
        <v>0.36</v>
      </c>
      <c r="EM7" s="24">
        <v>0.39</v>
      </c>
      <c r="EN7" s="24">
        <v>0.1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西脇市役所</cp:lastModifiedBy>
  <dcterms:created xsi:type="dcterms:W3CDTF">2022-12-01T01:29:37Z</dcterms:created>
  <dcterms:modified xsi:type="dcterms:W3CDTF">2023-01-25T02:48:15Z</dcterms:modified>
  <cp:category/>
</cp:coreProperties>
</file>