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1_各担当フォルダ\55_建設水道部\10_経営管理課\02 上下水道事業\10 水道事業（簡易水道含む）\010 経営分析（水道・簡水）\R03\"/>
    </mc:Choice>
  </mc:AlternateContent>
  <workbookProtection workbookAlgorithmName="SHA-512" workbookHashValue="HbH4fyaAqt3o/uLZOrqNkLu/AcPM4eU0D13GffT2b2NcoUB329rAX4/R2xv3uLmcZNCf3iAKh8Ds5UMN/WrbmQ==" workbookSaltValue="7uc2DzzsTUXN9dBkBh4NpQ==" workbookSpinCount="100000" lockStructure="1"/>
  <bookViews>
    <workbookView xWindow="0" yWindow="0" windowWidth="28800" windowHeight="1252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<sst xmlns="http://schemas.openxmlformats.org/spreadsheetml/2006/main" count="228" uniqueCount="114">
  <si>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</si>
  <si>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</si>
  <si>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</si>
  <si>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</si>
  <si>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</si>
  <si>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</si>
  <si>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</si>
  <si>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</si>
  <si>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</si>
  <si>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</si>
  <si>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</si>
  <si>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</si>
  <si>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</si>
  <si>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</si>
  <si>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</si>
  <si>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</si>
  <si>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</si>
  <si>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</si>
  <si>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</si>
  <si>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</si>
  <si>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</si>
  <si>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</si>
  <si>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</si>
  <si>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</si>
  <si>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</si>
  <si>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</si>
  <si>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</si>
  <si>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</si>
  <si>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</si>
  <si>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</si>
  <si>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</si>
  <si>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</si>
  <si>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</si>
  <si>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</si>
  <si>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</si>
  <si>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</si>
  <si>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</si>
  <si>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</si>
  <si>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</si>
  <si>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</si>
  <si>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</si>
  <si>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</si>
  <si>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</si>
  <si>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</si>
  <si>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</si>
  <si>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</si>
  <si>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</si>
  <si>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</si>
  <si>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</si>
  <si>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</si>
  <si>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</si>
  <si>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</si>
  <si>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</si>
  <si>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</si>
  <si>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</si>
  <si>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</si>
  <si>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</si>
  <si>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</si>
  <si>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</si>
  <si>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</si>
  <si>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</si>
  <si>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</si>
  <si>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</si>
  <si>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</si>
  <si>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</si>
  <si>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</si>
  <si>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</si>
  <si>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</si>
  <si>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</si>
  <si>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</si>
  <si>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</si>
  <si>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</si>
  <si>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</si>
  <si>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</si>
  <si>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</si>
  <si>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</si>
  <si>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</si>
  <si>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</si>
  <si>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</si>
  <si>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</si>
  <si>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</si>
  <si>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</si>
  <si>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</si>
  <si>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</si>
  <si>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</si>
  <si>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</si>
  <si>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</si>
  <si>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</si>
  <si>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</si>
  <si>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</si>
  <si>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</si>
  <si>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</si>
  <si>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西脇市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</si>
  <si>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</si>
  <si>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</si>
  <si>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</si>
  <si>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</si>
  <si>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</si>
  <si>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</si>
  <si>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</si>
  <si>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</si>
  <si>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</si>
  <si>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</si>
  <si>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</si>
  <si>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</si>
  <si>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</si>
  <si>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</si>
  <si>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</si>
  <si>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</si>
  <si>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</si>
  <si>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</si>
  <si>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令和２年度は、新型コロナウイルス感染症の影響を踏まえた水道料金免除施策を実施したことから、料金収入が減少し、それぞれの経営指標に影響がありました。令和３年度は②累積欠損金比率と③流動比率に料金免除施策の影響が残りますが、その他の経営指標は、令和元年度の水準にほぼ戻っています。
　全国平均及び類似団体平均と比較して給水原価が高い水準にあります。このような経営状況を踏まえ、令和４年度に水道ビジョンと経営戦略を改定し、施設の統廃合、廃止を順次進め維持管理経費を抑制していきます。（①②⑤⑥経営指標参照）
　企業債残高対給水収益比率については、経営戦略において投資額から国庫補助金等の財源を差し引いた額の20％を企業債の借入限度額としており、新たな借り入れを抑制しました。現在実施している施設の統廃合、廃止に加え、漏水調査を定期的に行い、予防保全と効率的な水道水の供給に努めます。（④⑦⑧経営指標参照）</t>
    <rPh sb="1" eb="3">
      <t>レイワ</t>
    </rPh>
    <rPh sb="4" eb="6">
      <t>ネンド</t>
    </rPh>
    <rPh sb="8" eb="10">
      <t>シンガタ</t>
    </rPh>
    <rPh sb="17" eb="20">
      <t>カンセンショウ</t>
    </rPh>
    <rPh sb="21" eb="23">
      <t>エイキョウ</t>
    </rPh>
    <rPh sb="24" eb="25">
      <t>フ</t>
    </rPh>
    <rPh sb="28" eb="30">
      <t>スイドウ</t>
    </rPh>
    <rPh sb="30" eb="32">
      <t>リョウキン</t>
    </rPh>
    <rPh sb="32" eb="34">
      <t>メンジョ</t>
    </rPh>
    <rPh sb="34" eb="36">
      <t>セサク</t>
    </rPh>
    <rPh sb="37" eb="39">
      <t>ジッシ</t>
    </rPh>
    <rPh sb="46" eb="50">
      <t>リョウキンシュウニュウ</t>
    </rPh>
    <rPh sb="51" eb="53">
      <t>ゲンショウ</t>
    </rPh>
    <rPh sb="60" eb="62">
      <t>ケイエイ</t>
    </rPh>
    <rPh sb="62" eb="64">
      <t>シヒョウ</t>
    </rPh>
    <rPh sb="65" eb="67">
      <t>エイキョウ</t>
    </rPh>
    <rPh sb="74" eb="76">
      <t>レイワ</t>
    </rPh>
    <rPh sb="77" eb="79">
      <t>ネンド</t>
    </rPh>
    <rPh sb="81" eb="83">
      <t>ルイセキ</t>
    </rPh>
    <rPh sb="83" eb="86">
      <t>ケッソンキン</t>
    </rPh>
    <rPh sb="86" eb="88">
      <t>ヒリツ</t>
    </rPh>
    <rPh sb="90" eb="92">
      <t>リュウドウ</t>
    </rPh>
    <rPh sb="92" eb="94">
      <t>ヒリツ</t>
    </rPh>
    <rPh sb="95" eb="97">
      <t>リョウキン</t>
    </rPh>
    <rPh sb="97" eb="99">
      <t>メンジョ</t>
    </rPh>
    <rPh sb="99" eb="101">
      <t>セサク</t>
    </rPh>
    <rPh sb="102" eb="104">
      <t>エイキョウ</t>
    </rPh>
    <rPh sb="105" eb="106">
      <t>ノコ</t>
    </rPh>
    <rPh sb="113" eb="114">
      <t>ホカ</t>
    </rPh>
    <rPh sb="115" eb="117">
      <t>ケイエイ</t>
    </rPh>
    <rPh sb="117" eb="119">
      <t>シヒョウ</t>
    </rPh>
    <rPh sb="121" eb="123">
      <t>レイワ</t>
    </rPh>
    <rPh sb="123" eb="126">
      <t>ガンネンド</t>
    </rPh>
    <rPh sb="127" eb="129">
      <t>スイジュン</t>
    </rPh>
    <rPh sb="132" eb="133">
      <t>モド</t>
    </rPh>
    <rPh sb="187" eb="189">
      <t>レイワ</t>
    </rPh>
    <rPh sb="190" eb="192">
      <t>ネンド</t>
    </rPh>
    <rPh sb="193" eb="195">
      <t>スイドウ</t>
    </rPh>
    <rPh sb="205" eb="207">
      <t>カイテイ</t>
    </rPh>
    <phoneticPr fontId="4"/>
  </si>
  <si>
    <t>　有形固定資産減価償却率は、年々上昇傾向にあります。予防保全と事後保全で対応できる施設に分類し、施設更新時期が集中しないよう計画的に整備を進めていきます。（①経営指標参照）
　管路経年化率は、全国平均及び類似団体平均を下回っています。法定耐用年数を超える管路を把握し、鉄道や道路管理者等関係機関と綿密に調整を行い、老朽管の早期管路更新に努めています。（②経営指標参照）
　管路更新率は、全国平均及び類似団体平均を下回りました。当市では重要給水施設（基幹病院、指定避難所）への配水管から更新を進めており、選択と集中により効果的な老朽管更新工事を実施しています。（③経営指標参照）</t>
    <rPh sb="18" eb="20">
      <t>ケイコウ</t>
    </rPh>
    <phoneticPr fontId="4"/>
  </si>
  <si>
    <t>　本市では、近年、県営水道の受水施設整備や浄水場新設工事、管路の耐震化工事などの施設整備を積極的に進めてきた結果、減価償却費の増加により経営指標が悪化しています。また、人口減少等の影響により料金収入も減少傾向にあります。
　このような状況を踏まえ、令和４年度に水道ビジョンと経営戦略を改定しました。今回の改定では、財務体質の強化、耐震化の推進、危機管理体制の充実を優先施策目標に位置付け、継続的に実施します。施設更新に優先順位を付け、的確に効率良く運営していきたいと考えています。</t>
    <rPh sb="1" eb="3">
      <t>ホンシ</t>
    </rPh>
    <rPh sb="84" eb="88">
      <t>ジンコウゲンショウ</t>
    </rPh>
    <rPh sb="88" eb="89">
      <t>トウ</t>
    </rPh>
    <rPh sb="90" eb="92">
      <t>エイキョウ</t>
    </rPh>
    <rPh sb="95" eb="99">
      <t>リョウキンシュウニュウ</t>
    </rPh>
    <rPh sb="100" eb="102">
      <t>ゲンショウ</t>
    </rPh>
    <rPh sb="102" eb="104">
      <t>ケイコウ</t>
    </rPh>
    <rPh sb="117" eb="119">
      <t>ジョウキョウ</t>
    </rPh>
    <rPh sb="120" eb="121">
      <t>フ</t>
    </rPh>
    <rPh sb="124" eb="126">
      <t>レイワ</t>
    </rPh>
    <rPh sb="127" eb="129">
      <t>ネンド</t>
    </rPh>
    <rPh sb="130" eb="132">
      <t>スイドウ</t>
    </rPh>
    <rPh sb="137" eb="139">
      <t>ケイエイ</t>
    </rPh>
    <rPh sb="139" eb="141">
      <t>センリャク</t>
    </rPh>
    <rPh sb="142" eb="144">
      <t>カイテイ</t>
    </rPh>
    <rPh sb="149" eb="151">
      <t>コンカイ</t>
    </rPh>
    <rPh sb="152" eb="154">
      <t>カイテイ</t>
    </rPh>
    <rPh sb="157" eb="161">
      <t>ザイムタイシツ</t>
    </rPh>
    <rPh sb="162" eb="164">
      <t>キョウカ</t>
    </rPh>
    <rPh sb="165" eb="168">
      <t>タイシンカ</t>
    </rPh>
    <rPh sb="169" eb="171">
      <t>スイシン</t>
    </rPh>
    <rPh sb="172" eb="176">
      <t>キキカンリ</t>
    </rPh>
    <rPh sb="176" eb="178">
      <t>タイセイ</t>
    </rPh>
    <rPh sb="179" eb="181">
      <t>ジュウジツ</t>
    </rPh>
    <rPh sb="182" eb="184">
      <t>ユウセン</t>
    </rPh>
    <rPh sb="184" eb="186">
      <t>セサク</t>
    </rPh>
    <rPh sb="186" eb="188">
      <t>モクヒョウ</t>
    </rPh>
    <rPh sb="189" eb="192">
      <t>イチヅ</t>
    </rPh>
    <rPh sb="194" eb="197">
      <t>ケイゾクテキ</t>
    </rPh>
    <rPh sb="198" eb="200">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</si>
</sst>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0.9</c:v>
                </c:pt>
                <c:pt idx="1">
                  <c:v>0.46</c:v>
                </c:pt>
                <c:pt idx="2">
                  <c:v>0.25</c:v>
                </c:pt>
                <c:pt idx="3">
                  <c:v>0.36</c:v>
                </c:pt>
                <c:pt idx="4">
                  <c:v>0.17</c:v>
                </c:pt>
              </c:numCache>
            </c:numRef>
          </c:val>
          <c:extLst>
            <c:ext xmlns:c16="http://schemas.microsoft.com/office/drawing/2014/chart" uri="{C3380CC4-5D6E-409C-BE32-E72D297353CC}">
              <c16:uniqueId val="{00000000-81B2-470D-B34B-ED71582D098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81B2-470D-B34B-ED71582D098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58.03</c:v>
                </c:pt>
                <c:pt idx="1">
                  <c:v>56.98</c:v>
                </c:pt>
                <c:pt idx="2">
                  <c:v>56.16</c:v>
                </c:pt>
                <c:pt idx="3">
                  <c:v>57.82</c:v>
                </c:pt>
                <c:pt idx="4">
                  <c:v>56.41</c:v>
                </c:pt>
              </c:numCache>
            </c:numRef>
          </c:val>
          <c:extLst>
            <c:ext xmlns:c16="http://schemas.microsoft.com/office/drawing/2014/chart" uri="{C3380CC4-5D6E-409C-BE32-E72D297353CC}">
              <c16:uniqueId val="{00000000-FD02-4752-B48A-B9839680B72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FD02-4752-B48A-B9839680B72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89.25</c:v>
                </c:pt>
                <c:pt idx="1">
                  <c:v>89.69</c:v>
                </c:pt>
                <c:pt idx="2">
                  <c:v>89.77</c:v>
                </c:pt>
                <c:pt idx="3">
                  <c:v>89.96</c:v>
                </c:pt>
                <c:pt idx="4">
                  <c:v>89.76</c:v>
                </c:pt>
              </c:numCache>
            </c:numRef>
          </c:val>
          <c:extLst>
            <c:ext xmlns:c16="http://schemas.microsoft.com/office/drawing/2014/chart" uri="{C3380CC4-5D6E-409C-BE32-E72D297353CC}">
              <c16:uniqueId val="{00000000-25FF-48E1-BD39-4A6B0345A8D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25FF-48E1-BD39-4A6B0345A8D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103.97</c:v>
                </c:pt>
                <c:pt idx="1">
                  <c:v>101.5</c:v>
                </c:pt>
                <c:pt idx="2">
                  <c:v>99.13</c:v>
                </c:pt>
                <c:pt idx="3">
                  <c:v>91.12</c:v>
                </c:pt>
                <c:pt idx="4">
                  <c:v>100.94</c:v>
                </c:pt>
              </c:numCache>
            </c:numRef>
          </c:val>
          <c:extLst>
            <c:ext xmlns:c16="http://schemas.microsoft.com/office/drawing/2014/chart" uri="{C3380CC4-5D6E-409C-BE32-E72D297353CC}">
              <c16:uniqueId val="{00000000-E3CF-4154-83B2-9B042EE34C8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E3CF-4154-83B2-9B042EE34C8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42.66</c:v>
                </c:pt>
                <c:pt idx="1">
                  <c:v>44.64</c:v>
                </c:pt>
                <c:pt idx="2">
                  <c:v>46.56</c:v>
                </c:pt>
                <c:pt idx="3">
                  <c:v>48.29</c:v>
                </c:pt>
                <c:pt idx="4">
                  <c:v>50.31</c:v>
                </c:pt>
              </c:numCache>
            </c:numRef>
          </c:val>
          <c:extLst>
            <c:ext xmlns:c16="http://schemas.microsoft.com/office/drawing/2014/chart" uri="{C3380CC4-5D6E-409C-BE32-E72D297353CC}">
              <c16:uniqueId val="{00000000-3A50-41F5-90A4-7FEB6E1A311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3A50-41F5-90A4-7FEB6E1A311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12.98</c:v>
                </c:pt>
                <c:pt idx="1">
                  <c:v>11.13</c:v>
                </c:pt>
                <c:pt idx="2">
                  <c:v>12.24</c:v>
                </c:pt>
                <c:pt idx="3">
                  <c:v>10.07</c:v>
                </c:pt>
                <c:pt idx="4">
                  <c:v>12.43</c:v>
                </c:pt>
              </c:numCache>
            </c:numRef>
          </c:val>
          <c:extLst>
            <c:ext xmlns:c16="http://schemas.microsoft.com/office/drawing/2014/chart" uri="{C3380CC4-5D6E-409C-BE32-E72D297353CC}">
              <c16:uniqueId val="{00000000-769C-4ABA-B429-8156B1EDE53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769C-4ABA-B429-8156B1EDE53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27.21</c:v>
                </c:pt>
                <c:pt idx="1">
                  <c:v>24.7</c:v>
                </c:pt>
                <c:pt idx="2">
                  <c:v>26.96</c:v>
                </c:pt>
                <c:pt idx="3">
                  <c:v>65.900000000000006</c:v>
                </c:pt>
                <c:pt idx="4">
                  <c:v>39.28</c:v>
                </c:pt>
              </c:numCache>
            </c:numRef>
          </c:val>
          <c:extLst>
            <c:ext xmlns:c16="http://schemas.microsoft.com/office/drawing/2014/chart" uri="{C3380CC4-5D6E-409C-BE32-E72D297353CC}">
              <c16:uniqueId val="{00000000-F18A-4547-9250-CBFDE326154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F18A-4547-9250-CBFDE326154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159.66999999999999</c:v>
                </c:pt>
                <c:pt idx="1">
                  <c:v>180.08</c:v>
                </c:pt>
                <c:pt idx="2">
                  <c:v>201.92</c:v>
                </c:pt>
                <c:pt idx="3">
                  <c:v>169.3</c:v>
                </c:pt>
                <c:pt idx="4">
                  <c:v>192.74</c:v>
                </c:pt>
              </c:numCache>
            </c:numRef>
          </c:val>
          <c:extLst>
            <c:ext xmlns:c16="http://schemas.microsoft.com/office/drawing/2014/chart" uri="{C3380CC4-5D6E-409C-BE32-E72D297353CC}">
              <c16:uniqueId val="{00000000-AECA-4751-B733-EF73F86C40C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AECA-4751-B733-EF73F86C40C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226.8</c:v>
                </c:pt>
                <c:pt idx="1">
                  <c:v>213.55</c:v>
                </c:pt>
                <c:pt idx="2">
                  <c:v>198.75</c:v>
                </c:pt>
                <c:pt idx="3">
                  <c:v>295.38</c:v>
                </c:pt>
                <c:pt idx="4">
                  <c:v>162.29</c:v>
                </c:pt>
              </c:numCache>
            </c:numRef>
          </c:val>
          <c:extLst>
            <c:ext xmlns:c16="http://schemas.microsoft.com/office/drawing/2014/chart" uri="{C3380CC4-5D6E-409C-BE32-E72D297353CC}">
              <c16:uniqueId val="{00000000-3853-453C-AA07-9441A067CE4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3853-453C-AA07-9441A067CE4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100.05</c:v>
                </c:pt>
                <c:pt idx="1">
                  <c:v>96.5</c:v>
                </c:pt>
                <c:pt idx="2">
                  <c:v>94.26</c:v>
                </c:pt>
                <c:pt idx="3">
                  <c:v>60.48</c:v>
                </c:pt>
                <c:pt idx="4">
                  <c:v>96.12</c:v>
                </c:pt>
              </c:numCache>
            </c:numRef>
          </c:val>
          <c:extLst>
            <c:ext xmlns:c16="http://schemas.microsoft.com/office/drawing/2014/chart" uri="{C3380CC4-5D6E-409C-BE32-E72D297353CC}">
              <c16:uniqueId val="{00000000-087D-449E-A415-27C8043DC0A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087D-449E-A415-27C8043DC0A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211.79</c:v>
                </c:pt>
                <c:pt idx="1">
                  <c:v>220.34</c:v>
                </c:pt>
                <c:pt idx="2">
                  <c:v>226.27</c:v>
                </c:pt>
                <c:pt idx="3">
                  <c:v>208.35</c:v>
                </c:pt>
                <c:pt idx="4">
                  <c:v>220.46</c:v>
                </c:pt>
              </c:numCache>
            </c:numRef>
          </c:val>
          <c:extLst>
            <c:ext xmlns:c16="http://schemas.microsoft.com/office/drawing/2014/chart" uri="{C3380CC4-5D6E-409C-BE32-E72D297353CC}">
              <c16:uniqueId val="{00000000-49A3-4378-8B6F-C8F9361B977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49A3-4378-8B6F-C8F9361B977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兵庫県　西脇市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39203</v>
      </c>
      <c r="AM8" s="66"/>
      <c r="AN8" s="66"/>
      <c r="AO8" s="66"/>
      <c r="AP8" s="66"/>
      <c r="AQ8" s="66"/>
      <c r="AR8" s="66"/>
      <c r="AS8" s="66"/>
      <c r="AT8" s="37">
        <f>データ!$S$6</f>
        <v>132.44</v>
      </c>
      <c r="AU8" s="38"/>
      <c r="AV8" s="38"/>
      <c r="AW8" s="38"/>
      <c r="AX8" s="38"/>
      <c r="AY8" s="38"/>
      <c r="AZ8" s="38"/>
      <c r="BA8" s="38"/>
      <c r="BB8" s="55">
        <f>データ!$T$6</f>
        <v>296.01</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88.73</v>
      </c>
      <c r="J10" s="38"/>
      <c r="K10" s="38"/>
      <c r="L10" s="38"/>
      <c r="M10" s="38"/>
      <c r="N10" s="38"/>
      <c r="O10" s="65"/>
      <c r="P10" s="55">
        <f>データ!$P$6</f>
        <v>98.8</v>
      </c>
      <c r="Q10" s="55"/>
      <c r="R10" s="55"/>
      <c r="S10" s="55"/>
      <c r="T10" s="55"/>
      <c r="U10" s="55"/>
      <c r="V10" s="55"/>
      <c r="W10" s="66">
        <f>データ!$Q$6</f>
        <v>3575</v>
      </c>
      <c r="X10" s="66"/>
      <c r="Y10" s="66"/>
      <c r="Z10" s="66"/>
      <c r="AA10" s="66"/>
      <c r="AB10" s="66"/>
      <c r="AC10" s="66"/>
      <c r="AD10" s="2"/>
      <c r="AE10" s="2"/>
      <c r="AF10" s="2"/>
      <c r="AG10" s="2"/>
      <c r="AH10" s="2"/>
      <c r="AI10" s="2"/>
      <c r="AJ10" s="2"/>
      <c r="AK10" s="2"/>
      <c r="AL10" s="66">
        <f>データ!$U$6</f>
        <v>38557</v>
      </c>
      <c r="AM10" s="66"/>
      <c r="AN10" s="66"/>
      <c r="AO10" s="66"/>
      <c r="AP10" s="66"/>
      <c r="AQ10" s="66"/>
      <c r="AR10" s="66"/>
      <c r="AS10" s="66"/>
      <c r="AT10" s="37">
        <f>データ!$V$6</f>
        <v>111.57</v>
      </c>
      <c r="AU10" s="38"/>
      <c r="AV10" s="38"/>
      <c r="AW10" s="38"/>
      <c r="AX10" s="38"/>
      <c r="AY10" s="38"/>
      <c r="AZ10" s="38"/>
      <c r="BA10" s="38"/>
      <c r="BB10" s="55">
        <f>データ!$W$6</f>
        <v>345.59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MzmQlfhjXuMZGAzKrQ7gHBnZpDt+6VaoyKsamSqM1ZCAk2Lw1j2aNqRy54W2+pDIjgFuPOgTWilk3fb3xheJyQ==" saltValue="od6fOs68OyGzPL6TKQH+k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282138</v>
      </c>
      <c r="D6" s="20">
        <f t="shared" si="3"/>
        <v>46</v>
      </c>
      <c r="E6" s="20">
        <f t="shared" si="3"/>
        <v>1</v>
      </c>
      <c r="F6" s="20">
        <f t="shared" si="3"/>
        <v>0</v>
      </c>
      <c r="G6" s="20">
        <f t="shared" si="3"/>
        <v>1</v>
      </c>
      <c r="H6" s="20" t="str">
        <f t="shared" si="3"/>
        <v>兵庫県　西脇市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88.73</v>
      </c>
      <c r="P6" s="21">
        <f t="shared" si="3"/>
        <v>98.8</v>
      </c>
      <c r="Q6" s="21">
        <f t="shared" si="3"/>
        <v>3575</v>
      </c>
      <c r="R6" s="21">
        <f t="shared" si="3"/>
        <v>39203</v>
      </c>
      <c r="S6" s="21">
        <f t="shared" si="3"/>
        <v>132.44</v>
      </c>
      <c r="T6" s="21">
        <f t="shared" si="3"/>
        <v>296.01</v>
      </c>
      <c r="U6" s="21">
        <f t="shared" si="3"/>
        <v>38557</v>
      </c>
      <c r="V6" s="21">
        <f t="shared" si="3"/>
        <v>111.57</v>
      </c>
      <c r="W6" s="21">
        <f t="shared" si="3"/>
        <v>345.59</v>
      </c>
      <c r="X6" s="22">
        <f>IF(X7="",NA(),X7)</f>
        <v>103.97</v>
      </c>
      <c r="Y6" s="22">
        <f t="shared" ref="Y6:AG6" si="4">IF(Y7="",NA(),Y7)</f>
        <v>101.5</v>
      </c>
      <c r="Z6" s="22">
        <f t="shared" si="4"/>
        <v>99.13</v>
      </c>
      <c r="AA6" s="22">
        <f t="shared" si="4"/>
        <v>91.12</v>
      </c>
      <c r="AB6" s="22">
        <f t="shared" si="4"/>
        <v>100.94</v>
      </c>
      <c r="AC6" s="22">
        <f t="shared" si="4"/>
        <v>110.68</v>
      </c>
      <c r="AD6" s="22">
        <f t="shared" si="4"/>
        <v>110.66</v>
      </c>
      <c r="AE6" s="22">
        <f t="shared" si="4"/>
        <v>109.01</v>
      </c>
      <c r="AF6" s="22">
        <f t="shared" si="4"/>
        <v>108.83</v>
      </c>
      <c r="AG6" s="22">
        <f t="shared" si="4"/>
        <v>109.23</v>
      </c>
      <c r="AH6" s="21" t="str">
        <f>IF(AH7="","",IF(AH7="-","【-】","【"&amp;SUBSTITUTE(TEXT(AH7,"#,##0.00"),"-","△")&amp;"】"))</f>
        <v>【111.39】</v>
      </c>
      <c r="AI6" s="22">
        <f>IF(AI7="",NA(),AI7)</f>
        <v>27.21</v>
      </c>
      <c r="AJ6" s="22">
        <f t="shared" ref="AJ6:AR6" si="5">IF(AJ7="",NA(),AJ7)</f>
        <v>24.7</v>
      </c>
      <c r="AK6" s="22">
        <f t="shared" si="5"/>
        <v>26.96</v>
      </c>
      <c r="AL6" s="22">
        <f t="shared" si="5"/>
        <v>65.900000000000006</v>
      </c>
      <c r="AM6" s="22">
        <f t="shared" si="5"/>
        <v>39.28</v>
      </c>
      <c r="AN6" s="22">
        <f t="shared" si="5"/>
        <v>3.56</v>
      </c>
      <c r="AO6" s="22">
        <f t="shared" si="5"/>
        <v>2.74</v>
      </c>
      <c r="AP6" s="22">
        <f t="shared" si="5"/>
        <v>3.7</v>
      </c>
      <c r="AQ6" s="22">
        <f t="shared" si="5"/>
        <v>4.34</v>
      </c>
      <c r="AR6" s="22">
        <f t="shared" si="5"/>
        <v>4.6900000000000004</v>
      </c>
      <c r="AS6" s="21" t="str">
        <f>IF(AS7="","",IF(AS7="-","【-】","【"&amp;SUBSTITUTE(TEXT(AS7,"#,##0.00"),"-","△")&amp;"】"))</f>
        <v>【1.30】</v>
      </c>
      <c r="AT6" s="22">
        <f>IF(AT7="",NA(),AT7)</f>
        <v>159.66999999999999</v>
      </c>
      <c r="AU6" s="22">
        <f t="shared" ref="AU6:BC6" si="6">IF(AU7="",NA(),AU7)</f>
        <v>180.08</v>
      </c>
      <c r="AV6" s="22">
        <f t="shared" si="6"/>
        <v>201.92</v>
      </c>
      <c r="AW6" s="22">
        <f t="shared" si="6"/>
        <v>169.3</v>
      </c>
      <c r="AX6" s="22">
        <f t="shared" si="6"/>
        <v>192.74</v>
      </c>
      <c r="AY6" s="22">
        <f t="shared" si="6"/>
        <v>357.34</v>
      </c>
      <c r="AZ6" s="22">
        <f t="shared" si="6"/>
        <v>366.03</v>
      </c>
      <c r="BA6" s="22">
        <f t="shared" si="6"/>
        <v>365.18</v>
      </c>
      <c r="BB6" s="22">
        <f t="shared" si="6"/>
        <v>327.77</v>
      </c>
      <c r="BC6" s="22">
        <f t="shared" si="6"/>
        <v>338.02</v>
      </c>
      <c r="BD6" s="21" t="str">
        <f>IF(BD7="","",IF(BD7="-","【-】","【"&amp;SUBSTITUTE(TEXT(BD7,"#,##0.00"),"-","△")&amp;"】"))</f>
        <v>【261.51】</v>
      </c>
      <c r="BE6" s="22">
        <f>IF(BE7="",NA(),BE7)</f>
        <v>226.8</v>
      </c>
      <c r="BF6" s="22">
        <f t="shared" ref="BF6:BN6" si="7">IF(BF7="",NA(),BF7)</f>
        <v>213.55</v>
      </c>
      <c r="BG6" s="22">
        <f t="shared" si="7"/>
        <v>198.75</v>
      </c>
      <c r="BH6" s="22">
        <f t="shared" si="7"/>
        <v>295.38</v>
      </c>
      <c r="BI6" s="22">
        <f t="shared" si="7"/>
        <v>162.29</v>
      </c>
      <c r="BJ6" s="22">
        <f t="shared" si="7"/>
        <v>373.69</v>
      </c>
      <c r="BK6" s="22">
        <f t="shared" si="7"/>
        <v>370.12</v>
      </c>
      <c r="BL6" s="22">
        <f t="shared" si="7"/>
        <v>371.65</v>
      </c>
      <c r="BM6" s="22">
        <f t="shared" si="7"/>
        <v>397.1</v>
      </c>
      <c r="BN6" s="22">
        <f t="shared" si="7"/>
        <v>379.91</v>
      </c>
      <c r="BO6" s="21" t="str">
        <f>IF(BO7="","",IF(BO7="-","【-】","【"&amp;SUBSTITUTE(TEXT(BO7,"#,##0.00"),"-","△")&amp;"】"))</f>
        <v>【265.16】</v>
      </c>
      <c r="BP6" s="22">
        <f>IF(BP7="",NA(),BP7)</f>
        <v>100.05</v>
      </c>
      <c r="BQ6" s="22">
        <f t="shared" ref="BQ6:BY6" si="8">IF(BQ7="",NA(),BQ7)</f>
        <v>96.5</v>
      </c>
      <c r="BR6" s="22">
        <f t="shared" si="8"/>
        <v>94.26</v>
      </c>
      <c r="BS6" s="22">
        <f t="shared" si="8"/>
        <v>60.48</v>
      </c>
      <c r="BT6" s="22">
        <f t="shared" si="8"/>
        <v>96.12</v>
      </c>
      <c r="BU6" s="22">
        <f t="shared" si="8"/>
        <v>99.87</v>
      </c>
      <c r="BV6" s="22">
        <f t="shared" si="8"/>
        <v>100.42</v>
      </c>
      <c r="BW6" s="22">
        <f t="shared" si="8"/>
        <v>98.77</v>
      </c>
      <c r="BX6" s="22">
        <f t="shared" si="8"/>
        <v>95.79</v>
      </c>
      <c r="BY6" s="22">
        <f t="shared" si="8"/>
        <v>98.3</v>
      </c>
      <c r="BZ6" s="21" t="str">
        <f>IF(BZ7="","",IF(BZ7="-","【-】","【"&amp;SUBSTITUTE(TEXT(BZ7,"#,##0.00"),"-","△")&amp;"】"))</f>
        <v>【102.35】</v>
      </c>
      <c r="CA6" s="22">
        <f>IF(CA7="",NA(),CA7)</f>
        <v>211.79</v>
      </c>
      <c r="CB6" s="22">
        <f t="shared" ref="CB6:CJ6" si="9">IF(CB7="",NA(),CB7)</f>
        <v>220.34</v>
      </c>
      <c r="CC6" s="22">
        <f t="shared" si="9"/>
        <v>226.27</v>
      </c>
      <c r="CD6" s="22">
        <f t="shared" si="9"/>
        <v>208.35</v>
      </c>
      <c r="CE6" s="22">
        <f t="shared" si="9"/>
        <v>220.46</v>
      </c>
      <c r="CF6" s="22">
        <f t="shared" si="9"/>
        <v>171.81</v>
      </c>
      <c r="CG6" s="22">
        <f t="shared" si="9"/>
        <v>171.67</v>
      </c>
      <c r="CH6" s="22">
        <f t="shared" si="9"/>
        <v>173.67</v>
      </c>
      <c r="CI6" s="22">
        <f t="shared" si="9"/>
        <v>171.13</v>
      </c>
      <c r="CJ6" s="22">
        <f t="shared" si="9"/>
        <v>173.7</v>
      </c>
      <c r="CK6" s="21" t="str">
        <f>IF(CK7="","",IF(CK7="-","【-】","【"&amp;SUBSTITUTE(TEXT(CK7,"#,##0.00"),"-","△")&amp;"】"))</f>
        <v>【167.74】</v>
      </c>
      <c r="CL6" s="22">
        <f>IF(CL7="",NA(),CL7)</f>
        <v>58.03</v>
      </c>
      <c r="CM6" s="22">
        <f t="shared" ref="CM6:CU6" si="10">IF(CM7="",NA(),CM7)</f>
        <v>56.98</v>
      </c>
      <c r="CN6" s="22">
        <f t="shared" si="10"/>
        <v>56.16</v>
      </c>
      <c r="CO6" s="22">
        <f t="shared" si="10"/>
        <v>57.82</v>
      </c>
      <c r="CP6" s="22">
        <f t="shared" si="10"/>
        <v>56.41</v>
      </c>
      <c r="CQ6" s="22">
        <f t="shared" si="10"/>
        <v>60.03</v>
      </c>
      <c r="CR6" s="22">
        <f t="shared" si="10"/>
        <v>59.74</v>
      </c>
      <c r="CS6" s="22">
        <f t="shared" si="10"/>
        <v>59.67</v>
      </c>
      <c r="CT6" s="22">
        <f t="shared" si="10"/>
        <v>60.12</v>
      </c>
      <c r="CU6" s="22">
        <f t="shared" si="10"/>
        <v>60.34</v>
      </c>
      <c r="CV6" s="21" t="str">
        <f>IF(CV7="","",IF(CV7="-","【-】","【"&amp;SUBSTITUTE(TEXT(CV7,"#,##0.00"),"-","△")&amp;"】"))</f>
        <v>【60.29】</v>
      </c>
      <c r="CW6" s="22">
        <f>IF(CW7="",NA(),CW7)</f>
        <v>89.25</v>
      </c>
      <c r="CX6" s="22">
        <f t="shared" ref="CX6:DF6" si="11">IF(CX7="",NA(),CX7)</f>
        <v>89.69</v>
      </c>
      <c r="CY6" s="22">
        <f t="shared" si="11"/>
        <v>89.77</v>
      </c>
      <c r="CZ6" s="22">
        <f t="shared" si="11"/>
        <v>89.96</v>
      </c>
      <c r="DA6" s="22">
        <f t="shared" si="11"/>
        <v>89.76</v>
      </c>
      <c r="DB6" s="22">
        <f t="shared" si="11"/>
        <v>84.81</v>
      </c>
      <c r="DC6" s="22">
        <f t="shared" si="11"/>
        <v>84.8</v>
      </c>
      <c r="DD6" s="22">
        <f t="shared" si="11"/>
        <v>84.6</v>
      </c>
      <c r="DE6" s="22">
        <f t="shared" si="11"/>
        <v>84.24</v>
      </c>
      <c r="DF6" s="22">
        <f t="shared" si="11"/>
        <v>84.19</v>
      </c>
      <c r="DG6" s="21" t="str">
        <f>IF(DG7="","",IF(DG7="-","【-】","【"&amp;SUBSTITUTE(TEXT(DG7,"#,##0.00"),"-","△")&amp;"】"))</f>
        <v>【90.12】</v>
      </c>
      <c r="DH6" s="22">
        <f>IF(DH7="",NA(),DH7)</f>
        <v>42.66</v>
      </c>
      <c r="DI6" s="22">
        <f t="shared" ref="DI6:DQ6" si="12">IF(DI7="",NA(),DI7)</f>
        <v>44.64</v>
      </c>
      <c r="DJ6" s="22">
        <f t="shared" si="12"/>
        <v>46.56</v>
      </c>
      <c r="DK6" s="22">
        <f t="shared" si="12"/>
        <v>48.29</v>
      </c>
      <c r="DL6" s="22">
        <f t="shared" si="12"/>
        <v>50.31</v>
      </c>
      <c r="DM6" s="22">
        <f t="shared" si="12"/>
        <v>47.28</v>
      </c>
      <c r="DN6" s="22">
        <f t="shared" si="12"/>
        <v>47.66</v>
      </c>
      <c r="DO6" s="22">
        <f t="shared" si="12"/>
        <v>48.17</v>
      </c>
      <c r="DP6" s="22">
        <f t="shared" si="12"/>
        <v>48.83</v>
      </c>
      <c r="DQ6" s="22">
        <f t="shared" si="12"/>
        <v>49.96</v>
      </c>
      <c r="DR6" s="21" t="str">
        <f>IF(DR7="","",IF(DR7="-","【-】","【"&amp;SUBSTITUTE(TEXT(DR7,"#,##0.00"),"-","△")&amp;"】"))</f>
        <v>【50.88】</v>
      </c>
      <c r="DS6" s="22">
        <f>IF(DS7="",NA(),DS7)</f>
        <v>12.98</v>
      </c>
      <c r="DT6" s="22">
        <f t="shared" ref="DT6:EB6" si="13">IF(DT7="",NA(),DT7)</f>
        <v>11.13</v>
      </c>
      <c r="DU6" s="22">
        <f t="shared" si="13"/>
        <v>12.24</v>
      </c>
      <c r="DV6" s="22">
        <f t="shared" si="13"/>
        <v>10.07</v>
      </c>
      <c r="DW6" s="22">
        <f t="shared" si="13"/>
        <v>12.43</v>
      </c>
      <c r="DX6" s="22">
        <f t="shared" si="13"/>
        <v>12.19</v>
      </c>
      <c r="DY6" s="22">
        <f t="shared" si="13"/>
        <v>15.1</v>
      </c>
      <c r="DZ6" s="22">
        <f t="shared" si="13"/>
        <v>17.12</v>
      </c>
      <c r="EA6" s="22">
        <f t="shared" si="13"/>
        <v>18.18</v>
      </c>
      <c r="EB6" s="22">
        <f t="shared" si="13"/>
        <v>19.32</v>
      </c>
      <c r="EC6" s="21" t="str">
        <f>IF(EC7="","",IF(EC7="-","【-】","【"&amp;SUBSTITUTE(TEXT(EC7,"#,##0.00"),"-","△")&amp;"】"))</f>
        <v>【22.30】</v>
      </c>
      <c r="ED6" s="22">
        <f>IF(ED7="",NA(),ED7)</f>
        <v>0.9</v>
      </c>
      <c r="EE6" s="22">
        <f t="shared" ref="EE6:EM6" si="14">IF(EE7="",NA(),EE7)</f>
        <v>0.46</v>
      </c>
      <c r="EF6" s="22">
        <f t="shared" si="14"/>
        <v>0.25</v>
      </c>
      <c r="EG6" s="22">
        <f t="shared" si="14"/>
        <v>0.36</v>
      </c>
      <c r="EH6" s="22">
        <f t="shared" si="14"/>
        <v>0.17</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282138</v>
      </c>
      <c r="D7" s="24">
        <v>46</v>
      </c>
      <c r="E7" s="24">
        <v>1</v>
      </c>
      <c r="F7" s="24">
        <v>0</v>
      </c>
      <c r="G7" s="24">
        <v>1</v>
      </c>
      <c r="H7" s="24" t="s">
        <v>92</v>
      </c>
      <c r="I7" s="24" t="s">
        <v>93</v>
      </c>
      <c r="J7" s="24" t="s">
        <v>94</v>
      </c>
      <c r="K7" s="24" t="s">
        <v>95</v>
      </c>
      <c r="L7" s="24" t="s">
        <v>96</v>
      </c>
      <c r="M7" s="24" t="s">
        <v>97</v>
      </c>
      <c r="N7" s="25" t="s">
        <v>98</v>
      </c>
      <c r="O7" s="25">
        <v>88.73</v>
      </c>
      <c r="P7" s="25">
        <v>98.8</v>
      </c>
      <c r="Q7" s="25">
        <v>3575</v>
      </c>
      <c r="R7" s="25">
        <v>39203</v>
      </c>
      <c r="S7" s="25">
        <v>132.44</v>
      </c>
      <c r="T7" s="25">
        <v>296.01</v>
      </c>
      <c r="U7" s="25">
        <v>38557</v>
      </c>
      <c r="V7" s="25">
        <v>111.57</v>
      </c>
      <c r="W7" s="25">
        <v>345.59</v>
      </c>
      <c r="X7" s="25">
        <v>103.97</v>
      </c>
      <c r="Y7" s="25">
        <v>101.5</v>
      </c>
      <c r="Z7" s="25">
        <v>99.13</v>
      </c>
      <c r="AA7" s="25">
        <v>91.12</v>
      </c>
      <c r="AB7" s="25">
        <v>100.94</v>
      </c>
      <c r="AC7" s="25">
        <v>110.68</v>
      </c>
      <c r="AD7" s="25">
        <v>110.66</v>
      </c>
      <c r="AE7" s="25">
        <v>109.01</v>
      </c>
      <c r="AF7" s="25">
        <v>108.83</v>
      </c>
      <c r="AG7" s="25">
        <v>109.23</v>
      </c>
      <c r="AH7" s="25">
        <v>111.39</v>
      </c>
      <c r="AI7" s="25">
        <v>27.21</v>
      </c>
      <c r="AJ7" s="25">
        <v>24.7</v>
      </c>
      <c r="AK7" s="25">
        <v>26.96</v>
      </c>
      <c r="AL7" s="25">
        <v>65.900000000000006</v>
      </c>
      <c r="AM7" s="25">
        <v>39.28</v>
      </c>
      <c r="AN7" s="25">
        <v>3.56</v>
      </c>
      <c r="AO7" s="25">
        <v>2.74</v>
      </c>
      <c r="AP7" s="25">
        <v>3.7</v>
      </c>
      <c r="AQ7" s="25">
        <v>4.34</v>
      </c>
      <c r="AR7" s="25">
        <v>4.6900000000000004</v>
      </c>
      <c r="AS7" s="25">
        <v>1.3</v>
      </c>
      <c r="AT7" s="25">
        <v>159.66999999999999</v>
      </c>
      <c r="AU7" s="25">
        <v>180.08</v>
      </c>
      <c r="AV7" s="25">
        <v>201.92</v>
      </c>
      <c r="AW7" s="25">
        <v>169.3</v>
      </c>
      <c r="AX7" s="25">
        <v>192.74</v>
      </c>
      <c r="AY7" s="25">
        <v>357.34</v>
      </c>
      <c r="AZ7" s="25">
        <v>366.03</v>
      </c>
      <c r="BA7" s="25">
        <v>365.18</v>
      </c>
      <c r="BB7" s="25">
        <v>327.77</v>
      </c>
      <c r="BC7" s="25">
        <v>338.02</v>
      </c>
      <c r="BD7" s="25">
        <v>261.51</v>
      </c>
      <c r="BE7" s="25">
        <v>226.8</v>
      </c>
      <c r="BF7" s="25">
        <v>213.55</v>
      </c>
      <c r="BG7" s="25">
        <v>198.75</v>
      </c>
      <c r="BH7" s="25">
        <v>295.38</v>
      </c>
      <c r="BI7" s="25">
        <v>162.29</v>
      </c>
      <c r="BJ7" s="25">
        <v>373.69</v>
      </c>
      <c r="BK7" s="25">
        <v>370.12</v>
      </c>
      <c r="BL7" s="25">
        <v>371.65</v>
      </c>
      <c r="BM7" s="25">
        <v>397.1</v>
      </c>
      <c r="BN7" s="25">
        <v>379.91</v>
      </c>
      <c r="BO7" s="25">
        <v>265.16000000000003</v>
      </c>
      <c r="BP7" s="25">
        <v>100.05</v>
      </c>
      <c r="BQ7" s="25">
        <v>96.5</v>
      </c>
      <c r="BR7" s="25">
        <v>94.26</v>
      </c>
      <c r="BS7" s="25">
        <v>60.48</v>
      </c>
      <c r="BT7" s="25">
        <v>96.12</v>
      </c>
      <c r="BU7" s="25">
        <v>99.87</v>
      </c>
      <c r="BV7" s="25">
        <v>100.42</v>
      </c>
      <c r="BW7" s="25">
        <v>98.77</v>
      </c>
      <c r="BX7" s="25">
        <v>95.79</v>
      </c>
      <c r="BY7" s="25">
        <v>98.3</v>
      </c>
      <c r="BZ7" s="25">
        <v>102.35</v>
      </c>
      <c r="CA7" s="25">
        <v>211.79</v>
      </c>
      <c r="CB7" s="25">
        <v>220.34</v>
      </c>
      <c r="CC7" s="25">
        <v>226.27</v>
      </c>
      <c r="CD7" s="25">
        <v>208.35</v>
      </c>
      <c r="CE7" s="25">
        <v>220.46</v>
      </c>
      <c r="CF7" s="25">
        <v>171.81</v>
      </c>
      <c r="CG7" s="25">
        <v>171.67</v>
      </c>
      <c r="CH7" s="25">
        <v>173.67</v>
      </c>
      <c r="CI7" s="25">
        <v>171.13</v>
      </c>
      <c r="CJ7" s="25">
        <v>173.7</v>
      </c>
      <c r="CK7" s="25">
        <v>167.74</v>
      </c>
      <c r="CL7" s="25">
        <v>58.03</v>
      </c>
      <c r="CM7" s="25">
        <v>56.98</v>
      </c>
      <c r="CN7" s="25">
        <v>56.16</v>
      </c>
      <c r="CO7" s="25">
        <v>57.82</v>
      </c>
      <c r="CP7" s="25">
        <v>56.41</v>
      </c>
      <c r="CQ7" s="25">
        <v>60.03</v>
      </c>
      <c r="CR7" s="25">
        <v>59.74</v>
      </c>
      <c r="CS7" s="25">
        <v>59.67</v>
      </c>
      <c r="CT7" s="25">
        <v>60.12</v>
      </c>
      <c r="CU7" s="25">
        <v>60.34</v>
      </c>
      <c r="CV7" s="25">
        <v>60.29</v>
      </c>
      <c r="CW7" s="25">
        <v>89.25</v>
      </c>
      <c r="CX7" s="25">
        <v>89.69</v>
      </c>
      <c r="CY7" s="25">
        <v>89.77</v>
      </c>
      <c r="CZ7" s="25">
        <v>89.96</v>
      </c>
      <c r="DA7" s="25">
        <v>89.76</v>
      </c>
      <c r="DB7" s="25">
        <v>84.81</v>
      </c>
      <c r="DC7" s="25">
        <v>84.8</v>
      </c>
      <c r="DD7" s="25">
        <v>84.6</v>
      </c>
      <c r="DE7" s="25">
        <v>84.24</v>
      </c>
      <c r="DF7" s="25">
        <v>84.19</v>
      </c>
      <c r="DG7" s="25">
        <v>90.12</v>
      </c>
      <c r="DH7" s="25">
        <v>42.66</v>
      </c>
      <c r="DI7" s="25">
        <v>44.64</v>
      </c>
      <c r="DJ7" s="25">
        <v>46.56</v>
      </c>
      <c r="DK7" s="25">
        <v>48.29</v>
      </c>
      <c r="DL7" s="25">
        <v>50.31</v>
      </c>
      <c r="DM7" s="25">
        <v>47.28</v>
      </c>
      <c r="DN7" s="25">
        <v>47.66</v>
      </c>
      <c r="DO7" s="25">
        <v>48.17</v>
      </c>
      <c r="DP7" s="25">
        <v>48.83</v>
      </c>
      <c r="DQ7" s="25">
        <v>49.96</v>
      </c>
      <c r="DR7" s="25">
        <v>50.88</v>
      </c>
      <c r="DS7" s="25">
        <v>12.98</v>
      </c>
      <c r="DT7" s="25">
        <v>11.13</v>
      </c>
      <c r="DU7" s="25">
        <v>12.24</v>
      </c>
      <c r="DV7" s="25">
        <v>10.07</v>
      </c>
      <c r="DW7" s="25">
        <v>12.43</v>
      </c>
      <c r="DX7" s="25">
        <v>12.19</v>
      </c>
      <c r="DY7" s="25">
        <v>15.1</v>
      </c>
      <c r="DZ7" s="25">
        <v>17.12</v>
      </c>
      <c r="EA7" s="25">
        <v>18.18</v>
      </c>
      <c r="EB7" s="25">
        <v>19.32</v>
      </c>
      <c r="EC7" s="25">
        <v>22.3</v>
      </c>
      <c r="ED7" s="25">
        <v>0.9</v>
      </c>
      <c r="EE7" s="25">
        <v>0.46</v>
      </c>
      <c r="EF7" s="25">
        <v>0.25</v>
      </c>
      <c r="EG7" s="25">
        <v>0.36</v>
      </c>
      <c r="EH7" s="25">
        <v>0.17</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西脇市役所</cp:lastModifiedBy>
  <cp:lastPrinted>2024-01-25T07:44:54Z</cp:lastPrinted>
  <dcterms:created xsi:type="dcterms:W3CDTF">2022-12-01T01:01:53Z</dcterms:created>
  <dcterms:modified xsi:type="dcterms:W3CDTF">2024-01-25T07:45:03Z</dcterms:modified>
  <cp:category/>
</cp:coreProperties>
</file>