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00 経営管理課共有\035 照会調査\調査、報告\公営企業経営比較分析表\R4経営比較分析表\"/>
    </mc:Choice>
  </mc:AlternateContent>
  <workbookProtection workbookAlgorithmName="SHA-512" workbookHashValue="e8oHOxojhg4Th+UcWIIVaAkWJkVWnPgi9v6+lu4pgX1iuIJHQNOUvWmJ4clk3jVftMtH1FUZRwdx9iERItrebg==" workbookSaltValue="fAnHDBb8Ku8Xz+X0Kj215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<sst xmlns="http://schemas.openxmlformats.org/spreadsheetml/2006/main" count="231" uniqueCount="116">
  <si>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</si>
  <si>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</si>
  <si>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</si>
  <si>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</si>
  <si>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</si>
  <si>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</si>
  <si>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</si>
  <si>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</si>
  <si>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</si>
  <si>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</si>
  <si>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</si>
  <si>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</si>
  <si>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</si>
  <si>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</si>
  <si>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</si>
  <si>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</si>
  <si>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</si>
  <si>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</si>
  <si>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</si>
  <si>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</si>
  <si>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</si>
  <si>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</si>
  <si>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</si>
  <si>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</si>
  <si>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</si>
  <si>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</si>
  <si>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</si>
  <si>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</si>
  <si>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</si>
  <si>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</si>
  <si>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</si>
  <si>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</si>
  <si>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</si>
  <si>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</si>
  <si>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</si>
  <si>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</si>
  <si>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</si>
  <si>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</si>
  <si>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</si>
  <si>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</si>
  <si>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</si>
  <si>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</si>
  <si>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</si>
  <si>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</si>
  <si>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</si>
  <si>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</si>
  <si>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</si>
  <si>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</si>
  <si>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</si>
  <si>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</si>
  <si>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</si>
  <si>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</si>
  <si>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</si>
  <si>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</si>
  <si>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</si>
  <si>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</si>
  <si>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</si>
  <si>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</si>
  <si>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</si>
  <si>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</si>
  <si>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</si>
  <si>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</si>
  <si>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</si>
  <si>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</si>
  <si>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</si>
  <si>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</si>
  <si>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</si>
  <si>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</si>
  <si>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</si>
  <si>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</si>
  <si>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</si>
  <si>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</si>
  <si>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</si>
  <si>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</si>
  <si>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</si>
  <si>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</si>
  <si>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</si>
  <si>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</si>
  <si>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</si>
  <si>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</si>
  <si>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</si>
  <si>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</si>
  <si>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</si>
  <si>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</si>
  <si>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</si>
  <si>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</si>
  <si>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</si>
  <si>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</si>
  <si>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</si>
  <si>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</si>
  <si>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</si>
  <si>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</si>
  <si>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</si>
  <si>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</si>
  <si>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</si>
  <si>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</si>
  <si>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</si>
  <si>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</si>
  <si>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</si>
  <si>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</si>
  <si>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</si>
  <si>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</si>
  <si>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</si>
  <si>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</si>
  <si>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</si>
  <si>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</si>
  <si>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</si>
  <si>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</si>
  <si>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</si>
  <si>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</si>
  <si>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</si>
  <si>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</si>
  <si>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</si>
  <si>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①経常収支比率は、100％以上であるが類似団体平均値よりは低く、年度ごとに増減があるので、安定した経営を維持するため更なる費用削減が必要です。
②累積欠損金比率は、昨年度より増加し、全国平均の約４倍となっています。今後は、公共下水道と特定環境保全公共下水道への統合によって改善されると見込んでいます。
③流動比率は、余剰資金を保有していないため、全国平均を下回っています。
④企業債残高対事業規模比率は、企業債の借入額よりも償還額が多かったため、全国平均より低くなっています。
⑤経費回収率は、前年度より使用料収入は減少したが、汚水処理費も減少したため、令和３年度は96.72％となり、類似団体平均値や全国平均を上回っています。
⑥汚水処理原価は、前年度より汚水処理費が減少したことにより、類似団体平均値や全国平均より低くなっています。</t>
    </r>
    <r>
      <rPr>
        <sz val="11"/>
        <color rgb="FFFF0000"/>
        <rFont val="ＭＳ ゴシック"/>
        <family val="3"/>
        <charset val="128"/>
      </rPr>
      <t xml:space="preserve">
</t>
    </r>
    <r>
      <rPr>
        <sz val="11"/>
        <rFont val="ＭＳ ゴシック"/>
        <family val="3"/>
        <charset val="128"/>
      </rPr>
      <t>⑦施設利用率は、前年度より少し高くなっています。処理施設の統廃合を進めることにより、改善されると見込んでいます。
⑧水洗化率は、毎年未接続世帯を訪問し水洗化啓発に努めた結果、上昇傾向にあります。</t>
    </r>
    <rPh sb="73" eb="75">
      <t>ルイセキ</t>
    </rPh>
    <rPh sb="75" eb="78">
      <t>ケッソンキン</t>
    </rPh>
    <rPh sb="78" eb="80">
      <t>ヒリツ</t>
    </rPh>
    <rPh sb="82" eb="85">
      <t>サクネンド</t>
    </rPh>
    <rPh sb="87" eb="89">
      <t>ゾウカ</t>
    </rPh>
    <rPh sb="91" eb="93">
      <t>ゼンコク</t>
    </rPh>
    <rPh sb="93" eb="95">
      <t>ヘイキン</t>
    </rPh>
    <rPh sb="96" eb="97">
      <t>ヤク</t>
    </rPh>
    <rPh sb="98" eb="99">
      <t>バイ</t>
    </rPh>
    <rPh sb="107" eb="109">
      <t>コンゴ</t>
    </rPh>
    <rPh sb="111" eb="116">
      <t>コウキョウゲスイドウ</t>
    </rPh>
    <rPh sb="117" eb="128">
      <t>トクテイカンキョウホゼンコウキョウゲスイドウ</t>
    </rPh>
    <rPh sb="130" eb="132">
      <t>トウゴウ</t>
    </rPh>
    <rPh sb="136" eb="138">
      <t>カイゼン</t>
    </rPh>
    <rPh sb="142" eb="144">
      <t>ミコ</t>
    </rPh>
    <rPh sb="152" eb="154">
      <t>リュウドウ</t>
    </rPh>
    <rPh sb="154" eb="156">
      <t>ヒリツ</t>
    </rPh>
    <rPh sb="158" eb="160">
      <t>ヨジョウ</t>
    </rPh>
    <rPh sb="160" eb="162">
      <t>シキン</t>
    </rPh>
    <rPh sb="163" eb="165">
      <t>ホユウ</t>
    </rPh>
    <rPh sb="173" eb="175">
      <t>ゼンコク</t>
    </rPh>
    <rPh sb="175" eb="177">
      <t>ヘイキン</t>
    </rPh>
    <rPh sb="178" eb="180">
      <t>シタマワ</t>
    </rPh>
    <rPh sb="240" eb="242">
      <t>ケイヒ</t>
    </rPh>
    <rPh sb="242" eb="244">
      <t>カイシュウ</t>
    </rPh>
    <rPh sb="244" eb="245">
      <t>リツ</t>
    </rPh>
    <rPh sb="247" eb="250">
      <t>ゼンネンド</t>
    </rPh>
    <rPh sb="252" eb="255">
      <t>シヨウリョウ</t>
    </rPh>
    <rPh sb="255" eb="257">
      <t>シュウニュウ</t>
    </rPh>
    <rPh sb="258" eb="260">
      <t>ゲンショウ</t>
    </rPh>
    <rPh sb="264" eb="266">
      <t>オスイ</t>
    </rPh>
    <rPh sb="266" eb="268">
      <t>ショリ</t>
    </rPh>
    <rPh sb="268" eb="269">
      <t>ヒ</t>
    </rPh>
    <rPh sb="270" eb="272">
      <t>ゲンショウ</t>
    </rPh>
    <rPh sb="277" eb="279">
      <t>レイワ</t>
    </rPh>
    <rPh sb="280" eb="282">
      <t>ネンド</t>
    </rPh>
    <rPh sb="293" eb="295">
      <t>ルイジ</t>
    </rPh>
    <rPh sb="295" eb="297">
      <t>ダンタイ</t>
    </rPh>
    <rPh sb="297" eb="300">
      <t>ヘイキンチ</t>
    </rPh>
    <rPh sb="301" eb="303">
      <t>ゼンコク</t>
    </rPh>
    <rPh sb="303" eb="305">
      <t>ヘイキン</t>
    </rPh>
    <rPh sb="316" eb="318">
      <t>オスイ</t>
    </rPh>
    <rPh sb="318" eb="320">
      <t>ショリ</t>
    </rPh>
    <rPh sb="320" eb="322">
      <t>ゲンカ</t>
    </rPh>
    <rPh sb="329" eb="331">
      <t>オスイ</t>
    </rPh>
    <rPh sb="331" eb="333">
      <t>ショリ</t>
    </rPh>
    <rPh sb="333" eb="334">
      <t>ヒ</t>
    </rPh>
    <rPh sb="335" eb="337">
      <t>ゲンショウ</t>
    </rPh>
    <rPh sb="345" eb="352">
      <t>ルイジダンタイヘイキンチ</t>
    </rPh>
    <rPh sb="353" eb="357">
      <t>ゼンコクヘイキン</t>
    </rPh>
    <rPh sb="384" eb="385">
      <t>タカ</t>
    </rPh>
    <rPh sb="456" eb="460">
      <t>ジョウショウケイコウ</t>
    </rPh>
    <phoneticPr fontId="15"/>
  </si>
  <si>
    <t>　特定環境保全公共下水道は、平成９年４月１日に供用開始し、下水道普及率はほぼ100％となっています。
　しかし、人口減少や節水意識の向上などにより、使用料収入が減少傾向にある中で、処理施設の老朽化が進むことから、施設の更新に係る経費や維持管理経費などが増加しています。
　そのため、使用料収入につながる水洗化率の向上を図るとともに、令和４年３月に改定した「下水道事業経営戦略」に基づき、長寿命化計画を策定し、機器の改築・更新などにより、維持管理経費の削減に努め、経営基盤を強化していきたいと考えています。</t>
    <rPh sb="1" eb="3">
      <t>トクテイ</t>
    </rPh>
    <rPh sb="3" eb="5">
      <t>カンキョウ</t>
    </rPh>
    <rPh sb="5" eb="7">
      <t>ホゼン</t>
    </rPh>
    <rPh sb="7" eb="9">
      <t>コウキョウ</t>
    </rPh>
    <rPh sb="9" eb="12">
      <t>ゲスイドウ</t>
    </rPh>
    <rPh sb="14" eb="16">
      <t>ヘイセイ</t>
    </rPh>
    <rPh sb="17" eb="18">
      <t>ネン</t>
    </rPh>
    <rPh sb="19" eb="20">
      <t>ガツ</t>
    </rPh>
    <rPh sb="21" eb="22">
      <t>ニチ</t>
    </rPh>
    <rPh sb="23" eb="25">
      <t>キョウヨウ</t>
    </rPh>
    <rPh sb="25" eb="27">
      <t>カイシ</t>
    </rPh>
    <rPh sb="29" eb="32">
      <t>ゲスイドウ</t>
    </rPh>
    <rPh sb="32" eb="34">
      <t>フキュウ</t>
    </rPh>
    <rPh sb="34" eb="35">
      <t>リツ</t>
    </rPh>
    <rPh sb="56" eb="58">
      <t>ジンコウ</t>
    </rPh>
    <rPh sb="58" eb="60">
      <t>ゲンショウ</t>
    </rPh>
    <rPh sb="61" eb="63">
      <t>セッスイ</t>
    </rPh>
    <rPh sb="63" eb="65">
      <t>イシキ</t>
    </rPh>
    <rPh sb="66" eb="68">
      <t>コウジョウ</t>
    </rPh>
    <rPh sb="74" eb="77">
      <t>シヨウリョウ</t>
    </rPh>
    <rPh sb="77" eb="79">
      <t>シュウニュウ</t>
    </rPh>
    <rPh sb="80" eb="82">
      <t>ゲンショウ</t>
    </rPh>
    <rPh sb="82" eb="84">
      <t>ケイコウ</t>
    </rPh>
    <rPh sb="87" eb="88">
      <t>ナカ</t>
    </rPh>
    <rPh sb="90" eb="92">
      <t>ショリ</t>
    </rPh>
    <rPh sb="92" eb="94">
      <t>シセツ</t>
    </rPh>
    <rPh sb="95" eb="98">
      <t>ロウキュウカ</t>
    </rPh>
    <rPh sb="99" eb="100">
      <t>スス</t>
    </rPh>
    <rPh sb="106" eb="108">
      <t>シセツ</t>
    </rPh>
    <rPh sb="109" eb="111">
      <t>コウシン</t>
    </rPh>
    <rPh sb="112" eb="113">
      <t>カカ</t>
    </rPh>
    <rPh sb="114" eb="116">
      <t>ケイヒ</t>
    </rPh>
    <rPh sb="117" eb="119">
      <t>イジ</t>
    </rPh>
    <rPh sb="178" eb="181">
      <t>ゲスイドウ</t>
    </rPh>
    <rPh sb="181" eb="183">
      <t>ジギョウ</t>
    </rPh>
    <phoneticPr fontId="18"/>
  </si>
  <si>
    <t>　農業集落排水は、旧西脇市区域は平成６年４月１日、旧黒田庄町区域は平成９年４月１日に供用開始し、普及率はほぼ100％となっています。
　しかし、人口減少や節水意識の向上などにより、使用料収入が減少傾向にある中で、処理施設の老朽化に伴う修繕等の維持管理経費が年々増加しています。
　そのため、使用料収入につながる水洗化率の向上を図るとともに、現在、令和４年３月に改定した「下水道事業経営戦略」に基づき、旧西脇市区域は農業集落排水処理区を流域下水道へ統合、旧黒田庄町区域は農業集落排水処理区を特定環境保全公共下水道へ統合を進めています。将来訪れる更新費用の削減、維持管理費の削減に努め、経営基盤を強化していきたいと考えています。</t>
    <rPh sb="1" eb="3">
      <t>ノウギョウ</t>
    </rPh>
    <rPh sb="3" eb="5">
      <t>シュウラク</t>
    </rPh>
    <rPh sb="5" eb="7">
      <t>ハイスイ</t>
    </rPh>
    <rPh sb="9" eb="10">
      <t>キュウ</t>
    </rPh>
    <rPh sb="10" eb="13">
      <t>ニシワキシ</t>
    </rPh>
    <rPh sb="13" eb="15">
      <t>クイキ</t>
    </rPh>
    <rPh sb="16" eb="18">
      <t>ヘイセイ</t>
    </rPh>
    <rPh sb="19" eb="20">
      <t>ネン</t>
    </rPh>
    <rPh sb="21" eb="22">
      <t>ガツ</t>
    </rPh>
    <rPh sb="23" eb="24">
      <t>ニチ</t>
    </rPh>
    <rPh sb="25" eb="26">
      <t>キュウ</t>
    </rPh>
    <rPh sb="26" eb="29">
      <t>クロダショウ</t>
    </rPh>
    <rPh sb="29" eb="30">
      <t>チョウ</t>
    </rPh>
    <rPh sb="30" eb="32">
      <t>クイキ</t>
    </rPh>
    <rPh sb="33" eb="35">
      <t>ヘイセイ</t>
    </rPh>
    <rPh sb="36" eb="37">
      <t>ネン</t>
    </rPh>
    <rPh sb="38" eb="39">
      <t>ガツ</t>
    </rPh>
    <rPh sb="40" eb="41">
      <t>ニチ</t>
    </rPh>
    <rPh sb="42" eb="44">
      <t>キョウヨウ</t>
    </rPh>
    <rPh sb="44" eb="46">
      <t>カイシ</t>
    </rPh>
    <rPh sb="48" eb="50">
      <t>フキュウ</t>
    </rPh>
    <rPh sb="50" eb="51">
      <t>リツ</t>
    </rPh>
    <rPh sb="72" eb="74">
      <t>ジンコウ</t>
    </rPh>
    <rPh sb="74" eb="76">
      <t>ゲンショウ</t>
    </rPh>
    <rPh sb="77" eb="79">
      <t>セッスイ</t>
    </rPh>
    <rPh sb="79" eb="81">
      <t>イシキ</t>
    </rPh>
    <rPh sb="82" eb="84">
      <t>コウジョウ</t>
    </rPh>
    <rPh sb="90" eb="93">
      <t>シヨウリョウ</t>
    </rPh>
    <rPh sb="93" eb="95">
      <t>シュウニュウ</t>
    </rPh>
    <rPh sb="96" eb="98">
      <t>ゲンショウ</t>
    </rPh>
    <rPh sb="98" eb="100">
      <t>ケイコウ</t>
    </rPh>
    <rPh sb="103" eb="104">
      <t>ナカ</t>
    </rPh>
    <rPh sb="106" eb="108">
      <t>ショリ</t>
    </rPh>
    <rPh sb="108" eb="110">
      <t>シセツ</t>
    </rPh>
    <rPh sb="111" eb="114">
      <t>ロウキュウカ</t>
    </rPh>
    <rPh sb="115" eb="116">
      <t>トモナ</t>
    </rPh>
    <rPh sb="117" eb="119">
      <t>シュウゼン</t>
    </rPh>
    <rPh sb="119" eb="120">
      <t>トウ</t>
    </rPh>
    <rPh sb="121" eb="123">
      <t>イジ</t>
    </rPh>
    <rPh sb="123" eb="125">
      <t>カンリ</t>
    </rPh>
    <rPh sb="125" eb="127">
      <t>ケイヒ</t>
    </rPh>
    <rPh sb="128" eb="130">
      <t>ネンネン</t>
    </rPh>
    <rPh sb="130" eb="132">
      <t>ゾウカ</t>
    </rPh>
    <rPh sb="145" eb="148">
      <t>シヨウリョウ</t>
    </rPh>
    <rPh sb="148" eb="150">
      <t>シュウニュウ</t>
    </rPh>
    <rPh sb="155" eb="158">
      <t>スイセンカ</t>
    </rPh>
    <rPh sb="158" eb="159">
      <t>リツ</t>
    </rPh>
    <rPh sb="160" eb="162">
      <t>コウジョウ</t>
    </rPh>
    <rPh sb="163" eb="164">
      <t>ハカ</t>
    </rPh>
    <rPh sb="170" eb="172">
      <t>ゲンザイ</t>
    </rPh>
    <rPh sb="173" eb="175">
      <t>レイワ</t>
    </rPh>
    <rPh sb="176" eb="177">
      <t>ネン</t>
    </rPh>
    <rPh sb="178" eb="179">
      <t>ガツ</t>
    </rPh>
    <rPh sb="180" eb="182">
      <t>カイテイ</t>
    </rPh>
    <rPh sb="185" eb="188">
      <t>ゲスイドウ</t>
    </rPh>
    <rPh sb="188" eb="190">
      <t>ジギョウ</t>
    </rPh>
    <rPh sb="190" eb="192">
      <t>ケイエイ</t>
    </rPh>
    <rPh sb="192" eb="194">
      <t>センリャク</t>
    </rPh>
    <rPh sb="196" eb="197">
      <t>モト</t>
    </rPh>
    <rPh sb="200" eb="201">
      <t>キュウ</t>
    </rPh>
    <rPh sb="201" eb="204">
      <t>ニシワキシ</t>
    </rPh>
    <rPh sb="204" eb="206">
      <t>クイキ</t>
    </rPh>
    <rPh sb="207" eb="209">
      <t>ノウギョウ</t>
    </rPh>
    <rPh sb="209" eb="211">
      <t>シュウラク</t>
    </rPh>
    <rPh sb="211" eb="213">
      <t>ハイスイ</t>
    </rPh>
    <rPh sb="213" eb="215">
      <t>ショリ</t>
    </rPh>
    <rPh sb="215" eb="216">
      <t>ク</t>
    </rPh>
    <rPh sb="217" eb="219">
      <t>リュウイキ</t>
    </rPh>
    <rPh sb="219" eb="222">
      <t>ゲスイドウ</t>
    </rPh>
    <rPh sb="223" eb="225">
      <t>トウゴウ</t>
    </rPh>
    <rPh sb="226" eb="227">
      <t>キュウ</t>
    </rPh>
    <rPh sb="227" eb="231">
      <t>クロダショウチョウ</t>
    </rPh>
    <rPh sb="231" eb="233">
      <t>クイキ</t>
    </rPh>
    <rPh sb="234" eb="240">
      <t>ノウギョウシュウラクハイスイ</t>
    </rPh>
    <rPh sb="240" eb="242">
      <t>ショリ</t>
    </rPh>
    <rPh sb="242" eb="243">
      <t>ク</t>
    </rPh>
    <rPh sb="244" eb="255">
      <t>トクテイカンキョウホゼンコウキョウゲスイドウ</t>
    </rPh>
    <rPh sb="256" eb="258">
      <t>トウゴウ</t>
    </rPh>
    <rPh sb="259" eb="260">
      <t>スス</t>
    </rPh>
    <rPh sb="266" eb="268">
      <t>ショウライ</t>
    </rPh>
    <rPh sb="268" eb="269">
      <t>オトズ</t>
    </rPh>
    <rPh sb="271" eb="273">
      <t>コウシン</t>
    </rPh>
    <rPh sb="273" eb="275">
      <t>ヒヨウ</t>
    </rPh>
    <rPh sb="276" eb="278">
      <t>サクゲン</t>
    </rPh>
    <rPh sb="279" eb="281">
      <t>イジ</t>
    </rPh>
    <rPh sb="281" eb="284">
      <t>カンリヒ</t>
    </rPh>
    <rPh sb="285" eb="287">
      <t>サクゲン</t>
    </rPh>
    <rPh sb="288" eb="289">
      <t>ツト</t>
    </rPh>
    <rPh sb="291" eb="293">
      <t>ケイエイ</t>
    </rPh>
    <rPh sb="293" eb="295">
      <t>キバン</t>
    </rPh>
    <rPh sb="296" eb="298">
      <t>キョウカ</t>
    </rPh>
    <rPh sb="305" eb="306">
      <t>カンガ</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</si>
</sst>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Yu Gothic"/>
      <family val="2"/>
      <charset val="128"/>
    </font>
    <font>
      <sz val="11"/>
      <color rgb="FFFF0000"/>
      <name val="ＭＳ ゴシック"/>
      <family val="3"/>
      <charset val="128"/>
    </font>
    <font>
      <sz val="11"/>
      <name val="ＭＳ ゴシック"/>
      <family val="3"/>
      <charset val="128"/>
    </font>
    <font>
      <b/>
      <sz val="15"/>
      <color theme="3"/>
      <name val="ＭＳ 明朝"/>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80-4196-8E86-6B6B0FF0B7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CF80-4196-8E86-6B6B0FF0B7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53.56</c:v>
                </c:pt>
                <c:pt idx="1">
                  <c:v>52.47</c:v>
                </c:pt>
                <c:pt idx="2">
                  <c:v>51.47</c:v>
                </c:pt>
                <c:pt idx="3">
                  <c:v>51.34</c:v>
                </c:pt>
                <c:pt idx="4">
                  <c:v>51.36</c:v>
                </c:pt>
              </c:numCache>
            </c:numRef>
          </c:val>
          <c:extLst>
            <c:ext xmlns:c16="http://schemas.microsoft.com/office/drawing/2014/chart" uri="{C3380CC4-5D6E-409C-BE32-E72D297353CC}">
              <c16:uniqueId val="{00000000-5B97-41C7-944E-E50902846F8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5B97-41C7-944E-E50902846F8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91.44</c:v>
                </c:pt>
                <c:pt idx="1">
                  <c:v>91.7</c:v>
                </c:pt>
                <c:pt idx="2">
                  <c:v>92.78</c:v>
                </c:pt>
                <c:pt idx="3">
                  <c:v>94.12</c:v>
                </c:pt>
                <c:pt idx="4">
                  <c:v>94.08</c:v>
                </c:pt>
              </c:numCache>
            </c:numRef>
          </c:val>
          <c:extLst>
            <c:ext xmlns:c16="http://schemas.microsoft.com/office/drawing/2014/chart" uri="{C3380CC4-5D6E-409C-BE32-E72D297353CC}">
              <c16:uniqueId val="{00000000-CDD5-480A-BC97-6692BBC05A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CDD5-480A-BC97-6692BBC05A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99.18</c:v>
                </c:pt>
                <c:pt idx="1">
                  <c:v>99.06</c:v>
                </c:pt>
                <c:pt idx="2">
                  <c:v>99.07</c:v>
                </c:pt>
                <c:pt idx="3">
                  <c:v>103.46</c:v>
                </c:pt>
                <c:pt idx="4">
                  <c:v>101.57</c:v>
                </c:pt>
              </c:numCache>
            </c:numRef>
          </c:val>
          <c:extLst>
            <c:ext xmlns:c16="http://schemas.microsoft.com/office/drawing/2014/chart" uri="{C3380CC4-5D6E-409C-BE32-E72D297353CC}">
              <c16:uniqueId val="{00000000-3DB6-430C-ABDF-B59B18F74C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3DB6-430C-ABDF-B59B18F74C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32.76</c:v>
                </c:pt>
                <c:pt idx="1">
                  <c:v>35.619999999999997</c:v>
                </c:pt>
                <c:pt idx="2">
                  <c:v>38.19</c:v>
                </c:pt>
                <c:pt idx="3">
                  <c:v>39.770000000000003</c:v>
                </c:pt>
                <c:pt idx="4">
                  <c:v>41.38</c:v>
                </c:pt>
              </c:numCache>
            </c:numRef>
          </c:val>
          <c:extLst>
            <c:ext xmlns:c16="http://schemas.microsoft.com/office/drawing/2014/chart" uri="{C3380CC4-5D6E-409C-BE32-E72D297353CC}">
              <c16:uniqueId val="{00000000-7ABF-4B1D-A443-58FD500CB3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7ABF-4B1D-A443-58FD500CB3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79-4DA5-9DA3-7243FDAE68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279-4DA5-9DA3-7243FDAE68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527.16999999999996</c:v>
                </c:pt>
                <c:pt idx="1">
                  <c:v>532.76</c:v>
                </c:pt>
                <c:pt idx="2">
                  <c:v>526.66999999999996</c:v>
                </c:pt>
                <c:pt idx="3">
                  <c:v>529.92999999999995</c:v>
                </c:pt>
                <c:pt idx="4">
                  <c:v>581.94000000000005</c:v>
                </c:pt>
              </c:numCache>
            </c:numRef>
          </c:val>
          <c:extLst>
            <c:ext xmlns:c16="http://schemas.microsoft.com/office/drawing/2014/chart" uri="{C3380CC4-5D6E-409C-BE32-E72D297353CC}">
              <c16:uniqueId val="{00000000-868C-4E64-9646-6687CD4542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868C-4E64-9646-6687CD4542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22.75</c:v>
                </c:pt>
                <c:pt idx="1">
                  <c:v>22.33</c:v>
                </c:pt>
                <c:pt idx="2">
                  <c:v>22.02</c:v>
                </c:pt>
                <c:pt idx="3">
                  <c:v>24.78</c:v>
                </c:pt>
                <c:pt idx="4">
                  <c:v>25.98</c:v>
                </c:pt>
              </c:numCache>
            </c:numRef>
          </c:val>
          <c:extLst>
            <c:ext xmlns:c16="http://schemas.microsoft.com/office/drawing/2014/chart" uri="{C3380CC4-5D6E-409C-BE32-E72D297353CC}">
              <c16:uniqueId val="{00000000-6ECB-4894-94D2-93006B2706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6ECB-4894-94D2-93006B2706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893.75</c:v>
                </c:pt>
                <c:pt idx="1">
                  <c:v>925.45</c:v>
                </c:pt>
                <c:pt idx="2">
                  <c:v>873.6</c:v>
                </c:pt>
                <c:pt idx="3">
                  <c:v>702.48</c:v>
                </c:pt>
                <c:pt idx="4">
                  <c:v>718.75</c:v>
                </c:pt>
              </c:numCache>
            </c:numRef>
          </c:val>
          <c:extLst>
            <c:ext xmlns:c16="http://schemas.microsoft.com/office/drawing/2014/chart" uri="{C3380CC4-5D6E-409C-BE32-E72D297353CC}">
              <c16:uniqueId val="{00000000-C023-468F-AAE3-D6E9C35437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C023-468F-AAE3-D6E9C35437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84.29</c:v>
                </c:pt>
                <c:pt idx="1">
                  <c:v>84.22</c:v>
                </c:pt>
                <c:pt idx="2">
                  <c:v>91.04</c:v>
                </c:pt>
                <c:pt idx="3">
                  <c:v>96.14</c:v>
                </c:pt>
                <c:pt idx="4">
                  <c:v>96.72</c:v>
                </c:pt>
              </c:numCache>
            </c:numRef>
          </c:val>
          <c:extLst>
            <c:ext xmlns:c16="http://schemas.microsoft.com/office/drawing/2014/chart" uri="{C3380CC4-5D6E-409C-BE32-E72D297353CC}">
              <c16:uniqueId val="{00000000-3FB5-40AE-A9B5-6C7C26EBBD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3FB5-40AE-A9B5-6C7C26EBBD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216.23</c:v>
                </c:pt>
                <c:pt idx="1">
                  <c:v>217.1</c:v>
                </c:pt>
                <c:pt idx="2">
                  <c:v>202.09</c:v>
                </c:pt>
                <c:pt idx="3">
                  <c:v>191.42</c:v>
                </c:pt>
                <c:pt idx="4">
                  <c:v>190.8</c:v>
                </c:pt>
              </c:numCache>
            </c:numRef>
          </c:val>
          <c:extLst>
            <c:ext xmlns:c16="http://schemas.microsoft.com/office/drawing/2014/chart" uri="{C3380CC4-5D6E-409C-BE32-E72D297353CC}">
              <c16:uniqueId val="{00000000-C056-46E4-935B-6548D62BEC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C056-46E4-935B-6548D62BEC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兵庫県　西脇市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81" t="s">
        <v>9</v>
      </c>
      <c r="BM7" s="82"/>
      <c r="BN7" s="82"/>
      <c r="BO7" s="82"/>
      <c r="BP7" s="82"/>
      <c r="BQ7" s="82"/>
      <c r="BR7" s="82"/>
      <c r="BS7" s="82"/>
      <c r="BT7" s="82"/>
      <c r="BU7" s="82"/>
      <c r="BV7" s="82"/>
      <c r="BW7" s="82"/>
      <c r="BX7" s="82"/>
      <c r="BY7" s="83"/>
    </row>
    <row r="8" spans="1:78" ht="18.75" customHeight="1">
      <c r="A8" s="2"/>
      <c r="B8" s="77" t="str">
        <f>データ!I6</f>
        <v>法適用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52">
        <f>データ!S6</f>
        <v>39203</v>
      </c>
      <c r="AM8" s="52"/>
      <c r="AN8" s="52"/>
      <c r="AO8" s="52"/>
      <c r="AP8" s="52"/>
      <c r="AQ8" s="52"/>
      <c r="AR8" s="52"/>
      <c r="AS8" s="52"/>
      <c r="AT8" s="51">
        <f>データ!T6</f>
        <v>132.44</v>
      </c>
      <c r="AU8" s="51"/>
      <c r="AV8" s="51"/>
      <c r="AW8" s="51"/>
      <c r="AX8" s="51"/>
      <c r="AY8" s="51"/>
      <c r="AZ8" s="51"/>
      <c r="BA8" s="51"/>
      <c r="BB8" s="51">
        <f>データ!U6</f>
        <v>296.01</v>
      </c>
      <c r="BC8" s="51"/>
      <c r="BD8" s="51"/>
      <c r="BE8" s="51"/>
      <c r="BF8" s="51"/>
      <c r="BG8" s="51"/>
      <c r="BH8" s="51"/>
      <c r="BI8" s="51"/>
      <c r="BJ8" s="3"/>
      <c r="BK8" s="3"/>
      <c r="BL8" s="73" t="s">
        <v>10</v>
      </c>
      <c r="BM8" s="74"/>
      <c r="BN8" s="75" t="s">
        <v>11</v>
      </c>
      <c r="BO8" s="75"/>
      <c r="BP8" s="75"/>
      <c r="BQ8" s="75"/>
      <c r="BR8" s="75"/>
      <c r="BS8" s="75"/>
      <c r="BT8" s="75"/>
      <c r="BU8" s="75"/>
      <c r="BV8" s="75"/>
      <c r="BW8" s="75"/>
      <c r="BX8" s="75"/>
      <c r="BY8" s="76"/>
    </row>
    <row r="9" spans="1:78" ht="18.75" customHeight="1">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c r="A10" s="2"/>
      <c r="B10" s="51" t="str">
        <f>データ!N6</f>
        <v>-</v>
      </c>
      <c r="C10" s="51"/>
      <c r="D10" s="51"/>
      <c r="E10" s="51"/>
      <c r="F10" s="51"/>
      <c r="G10" s="51"/>
      <c r="H10" s="51"/>
      <c r="I10" s="51">
        <f>データ!O6</f>
        <v>60.39</v>
      </c>
      <c r="J10" s="51"/>
      <c r="K10" s="51"/>
      <c r="L10" s="51"/>
      <c r="M10" s="51"/>
      <c r="N10" s="51"/>
      <c r="O10" s="51"/>
      <c r="P10" s="51">
        <f>データ!P6</f>
        <v>13.97</v>
      </c>
      <c r="Q10" s="51"/>
      <c r="R10" s="51"/>
      <c r="S10" s="51"/>
      <c r="T10" s="51"/>
      <c r="U10" s="51"/>
      <c r="V10" s="51"/>
      <c r="W10" s="51">
        <f>データ!Q6</f>
        <v>95.94</v>
      </c>
      <c r="X10" s="51"/>
      <c r="Y10" s="51"/>
      <c r="Z10" s="51"/>
      <c r="AA10" s="51"/>
      <c r="AB10" s="51"/>
      <c r="AC10" s="51"/>
      <c r="AD10" s="52">
        <f>データ!R6</f>
        <v>3630</v>
      </c>
      <c r="AE10" s="52"/>
      <c r="AF10" s="52"/>
      <c r="AG10" s="52"/>
      <c r="AH10" s="52"/>
      <c r="AI10" s="52"/>
      <c r="AJ10" s="52"/>
      <c r="AK10" s="2"/>
      <c r="AL10" s="52">
        <f>データ!V6</f>
        <v>5452</v>
      </c>
      <c r="AM10" s="52"/>
      <c r="AN10" s="52"/>
      <c r="AO10" s="52"/>
      <c r="AP10" s="52"/>
      <c r="AQ10" s="52"/>
      <c r="AR10" s="52"/>
      <c r="AS10" s="52"/>
      <c r="AT10" s="51">
        <f>データ!W6</f>
        <v>1.94</v>
      </c>
      <c r="AU10" s="51"/>
      <c r="AV10" s="51"/>
      <c r="AW10" s="51"/>
      <c r="AX10" s="51"/>
      <c r="AY10" s="51"/>
      <c r="AZ10" s="51"/>
      <c r="BA10" s="51"/>
      <c r="BB10" s="51">
        <f>データ!X6</f>
        <v>2810.31</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113</v>
      </c>
      <c r="BM16" s="68"/>
      <c r="BN16" s="68"/>
      <c r="BO16" s="68"/>
      <c r="BP16" s="68"/>
      <c r="BQ16" s="68"/>
      <c r="BR16" s="68"/>
      <c r="BS16" s="68"/>
      <c r="BT16" s="68"/>
      <c r="BU16" s="68"/>
      <c r="BV16" s="68"/>
      <c r="BW16" s="68"/>
      <c r="BX16" s="68"/>
      <c r="BY16" s="68"/>
      <c r="BZ16" s="6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8"/>
      <c r="BN17" s="68"/>
      <c r="BO17" s="68"/>
      <c r="BP17" s="68"/>
      <c r="BQ17" s="68"/>
      <c r="BR17" s="68"/>
      <c r="BS17" s="68"/>
      <c r="BT17" s="68"/>
      <c r="BU17" s="68"/>
      <c r="BV17" s="68"/>
      <c r="BW17" s="68"/>
      <c r="BX17" s="68"/>
      <c r="BY17" s="68"/>
      <c r="BZ17" s="6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8"/>
      <c r="BN18" s="68"/>
      <c r="BO18" s="68"/>
      <c r="BP18" s="68"/>
      <c r="BQ18" s="68"/>
      <c r="BR18" s="68"/>
      <c r="BS18" s="68"/>
      <c r="BT18" s="68"/>
      <c r="BU18" s="68"/>
      <c r="BV18" s="68"/>
      <c r="BW18" s="68"/>
      <c r="BX18" s="68"/>
      <c r="BY18" s="68"/>
      <c r="BZ18" s="6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8"/>
      <c r="BN19" s="68"/>
      <c r="BO19" s="68"/>
      <c r="BP19" s="68"/>
      <c r="BQ19" s="68"/>
      <c r="BR19" s="68"/>
      <c r="BS19" s="68"/>
      <c r="BT19" s="68"/>
      <c r="BU19" s="68"/>
      <c r="BV19" s="68"/>
      <c r="BW19" s="68"/>
      <c r="BX19" s="68"/>
      <c r="BY19" s="68"/>
      <c r="BZ19" s="6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8"/>
      <c r="BN20" s="68"/>
      <c r="BO20" s="68"/>
      <c r="BP20" s="68"/>
      <c r="BQ20" s="68"/>
      <c r="BR20" s="68"/>
      <c r="BS20" s="68"/>
      <c r="BT20" s="68"/>
      <c r="BU20" s="68"/>
      <c r="BV20" s="68"/>
      <c r="BW20" s="68"/>
      <c r="BX20" s="68"/>
      <c r="BY20" s="68"/>
      <c r="BZ20" s="6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8"/>
      <c r="BN21" s="68"/>
      <c r="BO21" s="68"/>
      <c r="BP21" s="68"/>
      <c r="BQ21" s="68"/>
      <c r="BR21" s="68"/>
      <c r="BS21" s="68"/>
      <c r="BT21" s="68"/>
      <c r="BU21" s="68"/>
      <c r="BV21" s="68"/>
      <c r="BW21" s="68"/>
      <c r="BX21" s="68"/>
      <c r="BY21" s="68"/>
      <c r="BZ21" s="6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8"/>
      <c r="BN22" s="68"/>
      <c r="BO22" s="68"/>
      <c r="BP22" s="68"/>
      <c r="BQ22" s="68"/>
      <c r="BR22" s="68"/>
      <c r="BS22" s="68"/>
      <c r="BT22" s="68"/>
      <c r="BU22" s="68"/>
      <c r="BV22" s="68"/>
      <c r="BW22" s="68"/>
      <c r="BX22" s="68"/>
      <c r="BY22" s="68"/>
      <c r="BZ22" s="6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8"/>
      <c r="BN23" s="68"/>
      <c r="BO23" s="68"/>
      <c r="BP23" s="68"/>
      <c r="BQ23" s="68"/>
      <c r="BR23" s="68"/>
      <c r="BS23" s="68"/>
      <c r="BT23" s="68"/>
      <c r="BU23" s="68"/>
      <c r="BV23" s="68"/>
      <c r="BW23" s="68"/>
      <c r="BX23" s="68"/>
      <c r="BY23" s="68"/>
      <c r="BZ23" s="6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8"/>
      <c r="BN24" s="68"/>
      <c r="BO24" s="68"/>
      <c r="BP24" s="68"/>
      <c r="BQ24" s="68"/>
      <c r="BR24" s="68"/>
      <c r="BS24" s="68"/>
      <c r="BT24" s="68"/>
      <c r="BU24" s="68"/>
      <c r="BV24" s="68"/>
      <c r="BW24" s="68"/>
      <c r="BX24" s="68"/>
      <c r="BY24" s="68"/>
      <c r="BZ24" s="6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8"/>
      <c r="BN25" s="68"/>
      <c r="BO25" s="68"/>
      <c r="BP25" s="68"/>
      <c r="BQ25" s="68"/>
      <c r="BR25" s="68"/>
      <c r="BS25" s="68"/>
      <c r="BT25" s="68"/>
      <c r="BU25" s="68"/>
      <c r="BV25" s="68"/>
      <c r="BW25" s="68"/>
      <c r="BX25" s="68"/>
      <c r="BY25" s="68"/>
      <c r="BZ25" s="6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8"/>
      <c r="BN26" s="68"/>
      <c r="BO26" s="68"/>
      <c r="BP26" s="68"/>
      <c r="BQ26" s="68"/>
      <c r="BR26" s="68"/>
      <c r="BS26" s="68"/>
      <c r="BT26" s="68"/>
      <c r="BU26" s="68"/>
      <c r="BV26" s="68"/>
      <c r="BW26" s="68"/>
      <c r="BX26" s="68"/>
      <c r="BY26" s="68"/>
      <c r="BZ26" s="6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8"/>
      <c r="BN27" s="68"/>
      <c r="BO27" s="68"/>
      <c r="BP27" s="68"/>
      <c r="BQ27" s="68"/>
      <c r="BR27" s="68"/>
      <c r="BS27" s="68"/>
      <c r="BT27" s="68"/>
      <c r="BU27" s="68"/>
      <c r="BV27" s="68"/>
      <c r="BW27" s="68"/>
      <c r="BX27" s="68"/>
      <c r="BY27" s="68"/>
      <c r="BZ27" s="6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8"/>
      <c r="BN28" s="68"/>
      <c r="BO28" s="68"/>
      <c r="BP28" s="68"/>
      <c r="BQ28" s="68"/>
      <c r="BR28" s="68"/>
      <c r="BS28" s="68"/>
      <c r="BT28" s="68"/>
      <c r="BU28" s="68"/>
      <c r="BV28" s="68"/>
      <c r="BW28" s="68"/>
      <c r="BX28" s="68"/>
      <c r="BY28" s="68"/>
      <c r="BZ28" s="6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8"/>
      <c r="BN29" s="68"/>
      <c r="BO29" s="68"/>
      <c r="BP29" s="68"/>
      <c r="BQ29" s="68"/>
      <c r="BR29" s="68"/>
      <c r="BS29" s="68"/>
      <c r="BT29" s="68"/>
      <c r="BU29" s="68"/>
      <c r="BV29" s="68"/>
      <c r="BW29" s="68"/>
      <c r="BX29" s="68"/>
      <c r="BY29" s="68"/>
      <c r="BZ29" s="6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8"/>
      <c r="BN30" s="68"/>
      <c r="BO30" s="68"/>
      <c r="BP30" s="68"/>
      <c r="BQ30" s="68"/>
      <c r="BR30" s="68"/>
      <c r="BS30" s="68"/>
      <c r="BT30" s="68"/>
      <c r="BU30" s="68"/>
      <c r="BV30" s="68"/>
      <c r="BW30" s="68"/>
      <c r="BX30" s="68"/>
      <c r="BY30" s="68"/>
      <c r="BZ30" s="6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8"/>
      <c r="BN31" s="68"/>
      <c r="BO31" s="68"/>
      <c r="BP31" s="68"/>
      <c r="BQ31" s="68"/>
      <c r="BR31" s="68"/>
      <c r="BS31" s="68"/>
      <c r="BT31" s="68"/>
      <c r="BU31" s="68"/>
      <c r="BV31" s="68"/>
      <c r="BW31" s="68"/>
      <c r="BX31" s="68"/>
      <c r="BY31" s="68"/>
      <c r="BZ31" s="6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8"/>
      <c r="BN32" s="68"/>
      <c r="BO32" s="68"/>
      <c r="BP32" s="68"/>
      <c r="BQ32" s="68"/>
      <c r="BR32" s="68"/>
      <c r="BS32" s="68"/>
      <c r="BT32" s="68"/>
      <c r="BU32" s="68"/>
      <c r="BV32" s="68"/>
      <c r="BW32" s="68"/>
      <c r="BX32" s="68"/>
      <c r="BY32" s="68"/>
      <c r="BZ32" s="6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8"/>
      <c r="BN33" s="68"/>
      <c r="BO33" s="68"/>
      <c r="BP33" s="68"/>
      <c r="BQ33" s="68"/>
      <c r="BR33" s="68"/>
      <c r="BS33" s="68"/>
      <c r="BT33" s="68"/>
      <c r="BU33" s="68"/>
      <c r="BV33" s="68"/>
      <c r="BW33" s="68"/>
      <c r="BX33" s="68"/>
      <c r="BY33" s="68"/>
      <c r="BZ33" s="6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8"/>
      <c r="BN34" s="68"/>
      <c r="BO34" s="68"/>
      <c r="BP34" s="68"/>
      <c r="BQ34" s="68"/>
      <c r="BR34" s="68"/>
      <c r="BS34" s="68"/>
      <c r="BT34" s="68"/>
      <c r="BU34" s="68"/>
      <c r="BV34" s="68"/>
      <c r="BW34" s="68"/>
      <c r="BX34" s="68"/>
      <c r="BY34" s="68"/>
      <c r="BZ34" s="6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8"/>
      <c r="BN35" s="68"/>
      <c r="BO35" s="68"/>
      <c r="BP35" s="68"/>
      <c r="BQ35" s="68"/>
      <c r="BR35" s="68"/>
      <c r="BS35" s="68"/>
      <c r="BT35" s="68"/>
      <c r="BU35" s="68"/>
      <c r="BV35" s="68"/>
      <c r="BW35" s="68"/>
      <c r="BX35" s="68"/>
      <c r="BY35" s="68"/>
      <c r="BZ35" s="6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8"/>
      <c r="BN36" s="68"/>
      <c r="BO36" s="68"/>
      <c r="BP36" s="68"/>
      <c r="BQ36" s="68"/>
      <c r="BR36" s="68"/>
      <c r="BS36" s="68"/>
      <c r="BT36" s="68"/>
      <c r="BU36" s="68"/>
      <c r="BV36" s="68"/>
      <c r="BW36" s="68"/>
      <c r="BX36" s="68"/>
      <c r="BY36" s="68"/>
      <c r="BZ36" s="6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8"/>
      <c r="BN37" s="68"/>
      <c r="BO37" s="68"/>
      <c r="BP37" s="68"/>
      <c r="BQ37" s="68"/>
      <c r="BR37" s="68"/>
      <c r="BS37" s="68"/>
      <c r="BT37" s="68"/>
      <c r="BU37" s="68"/>
      <c r="BV37" s="68"/>
      <c r="BW37" s="68"/>
      <c r="BX37" s="68"/>
      <c r="BY37" s="68"/>
      <c r="BZ37" s="6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8"/>
      <c r="BN38" s="68"/>
      <c r="BO38" s="68"/>
      <c r="BP38" s="68"/>
      <c r="BQ38" s="68"/>
      <c r="BR38" s="68"/>
      <c r="BS38" s="68"/>
      <c r="BT38" s="68"/>
      <c r="BU38" s="68"/>
      <c r="BV38" s="68"/>
      <c r="BW38" s="68"/>
      <c r="BX38" s="68"/>
      <c r="BY38" s="68"/>
      <c r="BZ38" s="6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8"/>
      <c r="BN39" s="68"/>
      <c r="BO39" s="68"/>
      <c r="BP39" s="68"/>
      <c r="BQ39" s="68"/>
      <c r="BR39" s="68"/>
      <c r="BS39" s="68"/>
      <c r="BT39" s="68"/>
      <c r="BU39" s="68"/>
      <c r="BV39" s="68"/>
      <c r="BW39" s="68"/>
      <c r="BX39" s="68"/>
      <c r="BY39" s="68"/>
      <c r="BZ39" s="6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8"/>
      <c r="BN40" s="68"/>
      <c r="BO40" s="68"/>
      <c r="BP40" s="68"/>
      <c r="BQ40" s="68"/>
      <c r="BR40" s="68"/>
      <c r="BS40" s="68"/>
      <c r="BT40" s="68"/>
      <c r="BU40" s="68"/>
      <c r="BV40" s="68"/>
      <c r="BW40" s="68"/>
      <c r="BX40" s="68"/>
      <c r="BY40" s="68"/>
      <c r="BZ40" s="6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8"/>
      <c r="BN41" s="68"/>
      <c r="BO41" s="68"/>
      <c r="BP41" s="68"/>
      <c r="BQ41" s="68"/>
      <c r="BR41" s="68"/>
      <c r="BS41" s="68"/>
      <c r="BT41" s="68"/>
      <c r="BU41" s="68"/>
      <c r="BV41" s="68"/>
      <c r="BW41" s="68"/>
      <c r="BX41" s="68"/>
      <c r="BY41" s="68"/>
      <c r="BZ41" s="6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8"/>
      <c r="BN42" s="68"/>
      <c r="BO42" s="68"/>
      <c r="BP42" s="68"/>
      <c r="BQ42" s="68"/>
      <c r="BR42" s="68"/>
      <c r="BS42" s="68"/>
      <c r="BT42" s="68"/>
      <c r="BU42" s="68"/>
      <c r="BV42" s="68"/>
      <c r="BW42" s="68"/>
      <c r="BX42" s="68"/>
      <c r="BY42" s="68"/>
      <c r="BZ42" s="6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8"/>
      <c r="BN43" s="68"/>
      <c r="BO43" s="68"/>
      <c r="BP43" s="68"/>
      <c r="BQ43" s="68"/>
      <c r="BR43" s="68"/>
      <c r="BS43" s="68"/>
      <c r="BT43" s="68"/>
      <c r="BU43" s="68"/>
      <c r="BV43" s="68"/>
      <c r="BW43" s="68"/>
      <c r="BX43" s="68"/>
      <c r="BY43" s="68"/>
      <c r="BZ43" s="6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VjfYKOfVEoiNRebd9To3D/Xw126o5LxH3EpRioVqGy6TH8k32EHbW1MW0eAJQaALp6+OE3Du/a0CUqFJnc4WFA==" saltValue="dgnPDm7+yB7jGMozuJsY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cols>
    <col min="2" max="144" width="1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2021</v>
      </c>
      <c r="C6" s="19">
        <f t="shared" ref="C6:X6" si="3">C7</f>
        <v>282138</v>
      </c>
      <c r="D6" s="19">
        <f t="shared" si="3"/>
        <v>46</v>
      </c>
      <c r="E6" s="19">
        <f t="shared" si="3"/>
        <v>17</v>
      </c>
      <c r="F6" s="19">
        <f t="shared" si="3"/>
        <v>5</v>
      </c>
      <c r="G6" s="19">
        <f t="shared" si="3"/>
        <v>0</v>
      </c>
      <c r="H6" s="19" t="str">
        <f t="shared" si="3"/>
        <v>兵庫県　西脇市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60.39</v>
      </c>
      <c r="P6" s="20">
        <f t="shared" si="3"/>
        <v>13.97</v>
      </c>
      <c r="Q6" s="20">
        <f t="shared" si="3"/>
        <v>95.94</v>
      </c>
      <c r="R6" s="20">
        <f t="shared" si="3"/>
        <v>3630</v>
      </c>
      <c r="S6" s="20">
        <f t="shared" si="3"/>
        <v>39203</v>
      </c>
      <c r="T6" s="20">
        <f t="shared" si="3"/>
        <v>132.44</v>
      </c>
      <c r="U6" s="20">
        <f t="shared" si="3"/>
        <v>296.01</v>
      </c>
      <c r="V6" s="20">
        <f t="shared" si="3"/>
        <v>5452</v>
      </c>
      <c r="W6" s="20">
        <f t="shared" si="3"/>
        <v>1.94</v>
      </c>
      <c r="X6" s="20">
        <f t="shared" si="3"/>
        <v>2810.31</v>
      </c>
      <c r="Y6" s="21">
        <f>IF(Y7="",NA(),Y7)</f>
        <v>99.18</v>
      </c>
      <c r="Z6" s="21">
        <f t="shared" ref="Z6:AH6" si="4">IF(Z7="",NA(),Z7)</f>
        <v>99.06</v>
      </c>
      <c r="AA6" s="21">
        <f t="shared" si="4"/>
        <v>99.07</v>
      </c>
      <c r="AB6" s="21">
        <f t="shared" si="4"/>
        <v>103.46</v>
      </c>
      <c r="AC6" s="21">
        <f t="shared" si="4"/>
        <v>101.57</v>
      </c>
      <c r="AD6" s="21">
        <f t="shared" si="4"/>
        <v>100.95</v>
      </c>
      <c r="AE6" s="21">
        <f t="shared" si="4"/>
        <v>101.77</v>
      </c>
      <c r="AF6" s="21">
        <f t="shared" si="4"/>
        <v>103.6</v>
      </c>
      <c r="AG6" s="21">
        <f t="shared" si="4"/>
        <v>106.37</v>
      </c>
      <c r="AH6" s="21">
        <f t="shared" si="4"/>
        <v>106.07</v>
      </c>
      <c r="AI6" s="20" t="str">
        <f>IF(AI7="","",IF(AI7="-","【-】","【"&amp;SUBSTITUTE(TEXT(AI7,"#,##0.00"),"-","△")&amp;"】"))</f>
        <v>【104.16】</v>
      </c>
      <c r="AJ6" s="21">
        <f>IF(AJ7="",NA(),AJ7)</f>
        <v>527.16999999999996</v>
      </c>
      <c r="AK6" s="21">
        <f t="shared" ref="AK6:AS6" si="5">IF(AK7="",NA(),AK7)</f>
        <v>532.76</v>
      </c>
      <c r="AL6" s="21">
        <f t="shared" si="5"/>
        <v>526.66999999999996</v>
      </c>
      <c r="AM6" s="21">
        <f t="shared" si="5"/>
        <v>529.92999999999995</v>
      </c>
      <c r="AN6" s="21">
        <f t="shared" si="5"/>
        <v>581.94000000000005</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22.75</v>
      </c>
      <c r="AV6" s="21">
        <f t="shared" ref="AV6:BD6" si="6">IF(AV7="",NA(),AV7)</f>
        <v>22.33</v>
      </c>
      <c r="AW6" s="21">
        <f t="shared" si="6"/>
        <v>22.02</v>
      </c>
      <c r="AX6" s="21">
        <f t="shared" si="6"/>
        <v>24.78</v>
      </c>
      <c r="AY6" s="21">
        <f t="shared" si="6"/>
        <v>25.98</v>
      </c>
      <c r="AZ6" s="21">
        <f t="shared" si="6"/>
        <v>29.91</v>
      </c>
      <c r="BA6" s="21">
        <f t="shared" si="6"/>
        <v>29.54</v>
      </c>
      <c r="BB6" s="21">
        <f t="shared" si="6"/>
        <v>26.99</v>
      </c>
      <c r="BC6" s="21">
        <f t="shared" si="6"/>
        <v>29.13</v>
      </c>
      <c r="BD6" s="21">
        <f t="shared" si="6"/>
        <v>35.69</v>
      </c>
      <c r="BE6" s="20" t="str">
        <f>IF(BE7="","",IF(BE7="-","【-】","【"&amp;SUBSTITUTE(TEXT(BE7,"#,##0.00"),"-","△")&amp;"】"))</f>
        <v>【34.77】</v>
      </c>
      <c r="BF6" s="21">
        <f>IF(BF7="",NA(),BF7)</f>
        <v>893.75</v>
      </c>
      <c r="BG6" s="21">
        <f t="shared" ref="BG6:BO6" si="7">IF(BG7="",NA(),BG7)</f>
        <v>925.45</v>
      </c>
      <c r="BH6" s="21">
        <f t="shared" si="7"/>
        <v>873.6</v>
      </c>
      <c r="BI6" s="21">
        <f t="shared" si="7"/>
        <v>702.48</v>
      </c>
      <c r="BJ6" s="21">
        <f t="shared" si="7"/>
        <v>718.75</v>
      </c>
      <c r="BK6" s="21">
        <f t="shared" si="7"/>
        <v>855.8</v>
      </c>
      <c r="BL6" s="21">
        <f t="shared" si="7"/>
        <v>789.46</v>
      </c>
      <c r="BM6" s="21">
        <f t="shared" si="7"/>
        <v>826.83</v>
      </c>
      <c r="BN6" s="21">
        <f t="shared" si="7"/>
        <v>867.83</v>
      </c>
      <c r="BO6" s="21">
        <f t="shared" si="7"/>
        <v>791.76</v>
      </c>
      <c r="BP6" s="20" t="str">
        <f>IF(BP7="","",IF(BP7="-","【-】","【"&amp;SUBSTITUTE(TEXT(BP7,"#,##0.00"),"-","△")&amp;"】"))</f>
        <v>【786.37】</v>
      </c>
      <c r="BQ6" s="21">
        <f>IF(BQ7="",NA(),BQ7)</f>
        <v>84.29</v>
      </c>
      <c r="BR6" s="21">
        <f t="shared" ref="BR6:BZ6" si="8">IF(BR7="",NA(),BR7)</f>
        <v>84.22</v>
      </c>
      <c r="BS6" s="21">
        <f t="shared" si="8"/>
        <v>91.04</v>
      </c>
      <c r="BT6" s="21">
        <f t="shared" si="8"/>
        <v>96.14</v>
      </c>
      <c r="BU6" s="21">
        <f t="shared" si="8"/>
        <v>96.72</v>
      </c>
      <c r="BV6" s="21">
        <f t="shared" si="8"/>
        <v>59.8</v>
      </c>
      <c r="BW6" s="21">
        <f t="shared" si="8"/>
        <v>57.77</v>
      </c>
      <c r="BX6" s="21">
        <f t="shared" si="8"/>
        <v>57.31</v>
      </c>
      <c r="BY6" s="21">
        <f t="shared" si="8"/>
        <v>57.08</v>
      </c>
      <c r="BZ6" s="21">
        <f t="shared" si="8"/>
        <v>56.26</v>
      </c>
      <c r="CA6" s="20" t="str">
        <f>IF(CA7="","",IF(CA7="-","【-】","【"&amp;SUBSTITUTE(TEXT(CA7,"#,##0.00"),"-","△")&amp;"】"))</f>
        <v>【60.65】</v>
      </c>
      <c r="CB6" s="21">
        <f>IF(CB7="",NA(),CB7)</f>
        <v>216.23</v>
      </c>
      <c r="CC6" s="21">
        <f t="shared" ref="CC6:CK6" si="9">IF(CC7="",NA(),CC7)</f>
        <v>217.1</v>
      </c>
      <c r="CD6" s="21">
        <f t="shared" si="9"/>
        <v>202.09</v>
      </c>
      <c r="CE6" s="21">
        <f t="shared" si="9"/>
        <v>191.42</v>
      </c>
      <c r="CF6" s="21">
        <f t="shared" si="9"/>
        <v>190.8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53.56</v>
      </c>
      <c r="CN6" s="21">
        <f t="shared" ref="CN6:CV6" si="10">IF(CN7="",NA(),CN7)</f>
        <v>52.47</v>
      </c>
      <c r="CO6" s="21">
        <f t="shared" si="10"/>
        <v>51.47</v>
      </c>
      <c r="CP6" s="21">
        <f t="shared" si="10"/>
        <v>51.34</v>
      </c>
      <c r="CQ6" s="21">
        <f t="shared" si="10"/>
        <v>51.36</v>
      </c>
      <c r="CR6" s="21">
        <f t="shared" si="10"/>
        <v>51.75</v>
      </c>
      <c r="CS6" s="21">
        <f t="shared" si="10"/>
        <v>50.68</v>
      </c>
      <c r="CT6" s="21">
        <f t="shared" si="10"/>
        <v>50.14</v>
      </c>
      <c r="CU6" s="21">
        <f t="shared" si="10"/>
        <v>54.83</v>
      </c>
      <c r="CV6" s="21">
        <f t="shared" si="10"/>
        <v>66.53</v>
      </c>
      <c r="CW6" s="20" t="str">
        <f>IF(CW7="","",IF(CW7="-","【-】","【"&amp;SUBSTITUTE(TEXT(CW7,"#,##0.00"),"-","△")&amp;"】"))</f>
        <v>【61.14】</v>
      </c>
      <c r="CX6" s="21">
        <f>IF(CX7="",NA(),CX7)</f>
        <v>91.44</v>
      </c>
      <c r="CY6" s="21">
        <f t="shared" ref="CY6:DG6" si="11">IF(CY7="",NA(),CY7)</f>
        <v>91.7</v>
      </c>
      <c r="CZ6" s="21">
        <f t="shared" si="11"/>
        <v>92.78</v>
      </c>
      <c r="DA6" s="21">
        <f t="shared" si="11"/>
        <v>94.12</v>
      </c>
      <c r="DB6" s="21">
        <f t="shared" si="11"/>
        <v>94.08</v>
      </c>
      <c r="DC6" s="21">
        <f t="shared" si="11"/>
        <v>84.84</v>
      </c>
      <c r="DD6" s="21">
        <f t="shared" si="11"/>
        <v>84.86</v>
      </c>
      <c r="DE6" s="21">
        <f t="shared" si="11"/>
        <v>84.98</v>
      </c>
      <c r="DF6" s="21">
        <f t="shared" si="11"/>
        <v>84.7</v>
      </c>
      <c r="DG6" s="21">
        <f t="shared" si="11"/>
        <v>84.67</v>
      </c>
      <c r="DH6" s="20" t="str">
        <f>IF(DH7="","",IF(DH7="-","【-】","【"&amp;SUBSTITUTE(TEXT(DH7,"#,##0.00"),"-","△")&amp;"】"))</f>
        <v>【86.91】</v>
      </c>
      <c r="DI6" s="21">
        <f>IF(DI7="",NA(),DI7)</f>
        <v>32.76</v>
      </c>
      <c r="DJ6" s="21">
        <f t="shared" ref="DJ6:DR6" si="12">IF(DJ7="",NA(),DJ7)</f>
        <v>35.619999999999997</v>
      </c>
      <c r="DK6" s="21">
        <f t="shared" si="12"/>
        <v>38.19</v>
      </c>
      <c r="DL6" s="21">
        <f t="shared" si="12"/>
        <v>39.770000000000003</v>
      </c>
      <c r="DM6" s="21">
        <f t="shared" si="12"/>
        <v>41.38</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c r="A7" s="14"/>
      <c r="B7" s="23">
        <v>2021</v>
      </c>
      <c r="C7" s="23">
        <v>282138</v>
      </c>
      <c r="D7" s="23">
        <v>46</v>
      </c>
      <c r="E7" s="23">
        <v>17</v>
      </c>
      <c r="F7" s="23">
        <v>5</v>
      </c>
      <c r="G7" s="23">
        <v>0</v>
      </c>
      <c r="H7" s="23" t="s">
        <v>96</v>
      </c>
      <c r="I7" s="23" t="s">
        <v>97</v>
      </c>
      <c r="J7" s="23" t="s">
        <v>98</v>
      </c>
      <c r="K7" s="23" t="s">
        <v>99</v>
      </c>
      <c r="L7" s="23" t="s">
        <v>100</v>
      </c>
      <c r="M7" s="23" t="s">
        <v>101</v>
      </c>
      <c r="N7" s="24" t="s">
        <v>102</v>
      </c>
      <c r="O7" s="24">
        <v>60.39</v>
      </c>
      <c r="P7" s="24">
        <v>13.97</v>
      </c>
      <c r="Q7" s="24">
        <v>95.94</v>
      </c>
      <c r="R7" s="24">
        <v>3630</v>
      </c>
      <c r="S7" s="24">
        <v>39203</v>
      </c>
      <c r="T7" s="24">
        <v>132.44</v>
      </c>
      <c r="U7" s="24">
        <v>296.01</v>
      </c>
      <c r="V7" s="24">
        <v>5452</v>
      </c>
      <c r="W7" s="24">
        <v>1.94</v>
      </c>
      <c r="X7" s="24">
        <v>2810.31</v>
      </c>
      <c r="Y7" s="24">
        <v>99.18</v>
      </c>
      <c r="Z7" s="24">
        <v>99.06</v>
      </c>
      <c r="AA7" s="24">
        <v>99.07</v>
      </c>
      <c r="AB7" s="24">
        <v>103.46</v>
      </c>
      <c r="AC7" s="24">
        <v>101.57</v>
      </c>
      <c r="AD7" s="24">
        <v>100.95</v>
      </c>
      <c r="AE7" s="24">
        <v>101.77</v>
      </c>
      <c r="AF7" s="24">
        <v>103.6</v>
      </c>
      <c r="AG7" s="24">
        <v>106.37</v>
      </c>
      <c r="AH7" s="24">
        <v>106.07</v>
      </c>
      <c r="AI7" s="24">
        <v>104.16</v>
      </c>
      <c r="AJ7" s="24">
        <v>527.16999999999996</v>
      </c>
      <c r="AK7" s="24">
        <v>532.76</v>
      </c>
      <c r="AL7" s="24">
        <v>526.66999999999996</v>
      </c>
      <c r="AM7" s="24">
        <v>529.92999999999995</v>
      </c>
      <c r="AN7" s="24">
        <v>581.94000000000005</v>
      </c>
      <c r="AO7" s="24">
        <v>224.04</v>
      </c>
      <c r="AP7" s="24">
        <v>227.4</v>
      </c>
      <c r="AQ7" s="24">
        <v>193.99</v>
      </c>
      <c r="AR7" s="24">
        <v>139.02000000000001</v>
      </c>
      <c r="AS7" s="24">
        <v>132.04</v>
      </c>
      <c r="AT7" s="24">
        <v>128.22999999999999</v>
      </c>
      <c r="AU7" s="24">
        <v>22.75</v>
      </c>
      <c r="AV7" s="24">
        <v>22.33</v>
      </c>
      <c r="AW7" s="24">
        <v>22.02</v>
      </c>
      <c r="AX7" s="24">
        <v>24.78</v>
      </c>
      <c r="AY7" s="24">
        <v>25.98</v>
      </c>
      <c r="AZ7" s="24">
        <v>29.91</v>
      </c>
      <c r="BA7" s="24">
        <v>29.54</v>
      </c>
      <c r="BB7" s="24">
        <v>26.99</v>
      </c>
      <c r="BC7" s="24">
        <v>29.13</v>
      </c>
      <c r="BD7" s="24">
        <v>35.69</v>
      </c>
      <c r="BE7" s="24">
        <v>34.770000000000003</v>
      </c>
      <c r="BF7" s="24">
        <v>893.75</v>
      </c>
      <c r="BG7" s="24">
        <v>925.45</v>
      </c>
      <c r="BH7" s="24">
        <v>873.6</v>
      </c>
      <c r="BI7" s="24">
        <v>702.48</v>
      </c>
      <c r="BJ7" s="24">
        <v>718.75</v>
      </c>
      <c r="BK7" s="24">
        <v>855.8</v>
      </c>
      <c r="BL7" s="24">
        <v>789.46</v>
      </c>
      <c r="BM7" s="24">
        <v>826.83</v>
      </c>
      <c r="BN7" s="24">
        <v>867.83</v>
      </c>
      <c r="BO7" s="24">
        <v>791.76</v>
      </c>
      <c r="BP7" s="24">
        <v>786.37</v>
      </c>
      <c r="BQ7" s="24">
        <v>84.29</v>
      </c>
      <c r="BR7" s="24">
        <v>84.22</v>
      </c>
      <c r="BS7" s="24">
        <v>91.04</v>
      </c>
      <c r="BT7" s="24">
        <v>96.14</v>
      </c>
      <c r="BU7" s="24">
        <v>96.72</v>
      </c>
      <c r="BV7" s="24">
        <v>59.8</v>
      </c>
      <c r="BW7" s="24">
        <v>57.77</v>
      </c>
      <c r="BX7" s="24">
        <v>57.31</v>
      </c>
      <c r="BY7" s="24">
        <v>57.08</v>
      </c>
      <c r="BZ7" s="24">
        <v>56.26</v>
      </c>
      <c r="CA7" s="24">
        <v>60.65</v>
      </c>
      <c r="CB7" s="24">
        <v>216.23</v>
      </c>
      <c r="CC7" s="24">
        <v>217.1</v>
      </c>
      <c r="CD7" s="24">
        <v>202.09</v>
      </c>
      <c r="CE7" s="24">
        <v>191.42</v>
      </c>
      <c r="CF7" s="24">
        <v>190.8</v>
      </c>
      <c r="CG7" s="24">
        <v>263.76</v>
      </c>
      <c r="CH7" s="24">
        <v>274.35000000000002</v>
      </c>
      <c r="CI7" s="24">
        <v>273.52</v>
      </c>
      <c r="CJ7" s="24">
        <v>274.99</v>
      </c>
      <c r="CK7" s="24">
        <v>282.08999999999997</v>
      </c>
      <c r="CL7" s="24">
        <v>256.97000000000003</v>
      </c>
      <c r="CM7" s="24">
        <v>53.56</v>
      </c>
      <c r="CN7" s="24">
        <v>52.47</v>
      </c>
      <c r="CO7" s="24">
        <v>51.47</v>
      </c>
      <c r="CP7" s="24">
        <v>51.34</v>
      </c>
      <c r="CQ7" s="24">
        <v>51.36</v>
      </c>
      <c r="CR7" s="24">
        <v>51.75</v>
      </c>
      <c r="CS7" s="24">
        <v>50.68</v>
      </c>
      <c r="CT7" s="24">
        <v>50.14</v>
      </c>
      <c r="CU7" s="24">
        <v>54.83</v>
      </c>
      <c r="CV7" s="24">
        <v>66.53</v>
      </c>
      <c r="CW7" s="24">
        <v>61.14</v>
      </c>
      <c r="CX7" s="24">
        <v>91.44</v>
      </c>
      <c r="CY7" s="24">
        <v>91.7</v>
      </c>
      <c r="CZ7" s="24">
        <v>92.78</v>
      </c>
      <c r="DA7" s="24">
        <v>94.12</v>
      </c>
      <c r="DB7" s="24">
        <v>94.08</v>
      </c>
      <c r="DC7" s="24">
        <v>84.84</v>
      </c>
      <c r="DD7" s="24">
        <v>84.86</v>
      </c>
      <c r="DE7" s="24">
        <v>84.98</v>
      </c>
      <c r="DF7" s="24">
        <v>84.7</v>
      </c>
      <c r="DG7" s="24">
        <v>84.67</v>
      </c>
      <c r="DH7" s="24">
        <v>86.91</v>
      </c>
      <c r="DI7" s="24">
        <v>32.76</v>
      </c>
      <c r="DJ7" s="24">
        <v>35.619999999999997</v>
      </c>
      <c r="DK7" s="24">
        <v>38.19</v>
      </c>
      <c r="DL7" s="24">
        <v>39.770000000000003</v>
      </c>
      <c r="DM7" s="24">
        <v>41.38</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西脇市役所</cp:lastModifiedBy>
  <cp:lastPrinted>2023-01-25T04:43:57Z</cp:lastPrinted>
  <dcterms:created xsi:type="dcterms:W3CDTF">2022-12-01T01:36:06Z</dcterms:created>
  <dcterms:modified xsi:type="dcterms:W3CDTF">2023-01-25T04:47:15Z</dcterms:modified>
  <cp:category/>
</cp:coreProperties>
</file>