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_各担当フォルダ\55_建設水道部\10_経営管理課\02 上下水道事業\00 経営管理課共有\035 照会調査\調査、報告\公営企業経営比較分析表\R3経営比較分析表\"/>
    </mc:Choice>
  </mc:AlternateContent>
  <workbookProtection workbookAlgorithmName="SHA-512" workbookHashValue="zzS1uG5OcnUAx6YLCO6iFRLU1l5HPXNqyMquFXJJFrIShl1e/06rEk18mfr0hs5uISs87rEVTTrXcC2leLmu1g==" workbookSaltValue="xUUtvp9YqUXY+hzn0oLnDg==" workbookSpinCount="100000" lockStructure="1"/>
  <bookViews>
    <workbookView xWindow="0" yWindow="0" windowWidth="28800" windowHeight="115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<sst xmlns="http://schemas.openxmlformats.org/spreadsheetml/2006/main" count="231" uniqueCount="117">
  <si>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</si>
  <si>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</si>
  <si>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</si>
  <si>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</si>
  <si>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</si>
  <si>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</si>
  <si>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</si>
  <si>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</si>
  <si>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</si>
  <si>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</si>
  <si>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</si>
  <si>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</si>
  <si>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</si>
  <si>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</si>
  <si>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</si>
  <si>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</si>
  <si>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</si>
  <si>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</si>
  <si>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</si>
  <si>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</si>
  <si>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</si>
  <si>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</si>
  <si>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</si>
  <si>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</si>
  <si>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</si>
  <si>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</si>
  <si>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</si>
  <si>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</si>
  <si>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</si>
  <si>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</si>
  <si>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</si>
  <si>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</si>
  <si>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</si>
  <si>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</si>
  <si>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</si>
  <si>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</si>
  <si>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</si>
  <si>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</si>
  <si>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</si>
  <si>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</si>
  <si>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</si>
  <si>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</si>
  <si>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</si>
  <si>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</si>
  <si>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</si>
  <si>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</si>
  <si>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</si>
  <si>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</si>
  <si>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</si>
  <si>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</si>
  <si>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</si>
  <si>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</si>
  <si>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</si>
  <si>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</si>
  <si>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</si>
  <si>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</si>
  <si>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</si>
  <si>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</si>
  <si>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</si>
  <si>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</si>
  <si>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</si>
  <si>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</si>
  <si>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</si>
  <si>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</si>
  <si>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</si>
  <si>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</si>
  <si>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</si>
  <si>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</si>
  <si>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</si>
  <si>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</si>
  <si>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</si>
  <si>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</si>
  <si>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</si>
  <si>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</si>
  <si>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</si>
  <si>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</si>
  <si>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</si>
  <si>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</si>
  <si>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</si>
  <si>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</si>
  <si>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</si>
  <si>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</si>
  <si>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</si>
  <si>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</si>
  <si>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</si>
  <si>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</si>
  <si>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</si>
  <si>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</si>
  <si>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</si>
  <si>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</si>
  <si>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</si>
  <si>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</si>
  <si>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</si>
  <si>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</si>
  <si>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</si>
  <si>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</si>
  <si>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西脇市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</si>
  <si>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</si>
  <si>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</si>
  <si>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</si>
  <si>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</si>
  <si>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</si>
  <si>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</si>
  <si>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</si>
  <si>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</si>
  <si>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</si>
  <si>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</si>
  <si>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</si>
  <si>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</si>
  <si>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</si>
  <si>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</si>
  <si>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</si>
  <si>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</si>
  <si>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</si>
  <si>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①有形固定資産減価償却率は、年々上昇し施設の老朽化が進んでおり、類似団体平均値や全国平均より高くなっています。
②③法定耐用年数を超えた管渠はありませんので、管渠老朽化率及び管渠改善率は０であります。</t>
    <rPh sb="1" eb="3">
      <t>ユウケイ</t>
    </rPh>
    <rPh sb="3" eb="5">
      <t>コテイ</t>
    </rPh>
    <rPh sb="5" eb="7">
      <t>シサン</t>
    </rPh>
    <rPh sb="7" eb="11">
      <t>ゲンカショウキャク</t>
    </rPh>
    <rPh sb="11" eb="12">
      <t>リツ</t>
    </rPh>
    <rPh sb="14" eb="16">
      <t>ネンネン</t>
    </rPh>
    <rPh sb="16" eb="18">
      <t>ジョウショウ</t>
    </rPh>
    <rPh sb="19" eb="21">
      <t>シセツ</t>
    </rPh>
    <rPh sb="22" eb="25">
      <t>ロウキュウカ</t>
    </rPh>
    <rPh sb="26" eb="27">
      <t>スス</t>
    </rPh>
    <rPh sb="32" eb="39">
      <t>ルイジダンタイヘイキンチ</t>
    </rPh>
    <rPh sb="40" eb="42">
      <t>ゼンコク</t>
    </rPh>
    <rPh sb="42" eb="44">
      <t>ヘイキン</t>
    </rPh>
    <rPh sb="46" eb="47">
      <t>タカ</t>
    </rPh>
    <rPh sb="58" eb="60">
      <t>ホウテイ</t>
    </rPh>
    <rPh sb="60" eb="62">
      <t>タイヨウ</t>
    </rPh>
    <rPh sb="62" eb="64">
      <t>ネンスウ</t>
    </rPh>
    <rPh sb="65" eb="66">
      <t>コ</t>
    </rPh>
    <rPh sb="68" eb="70">
      <t>カンキョ</t>
    </rPh>
    <rPh sb="79" eb="81">
      <t>カンキョ</t>
    </rPh>
    <rPh sb="81" eb="84">
      <t>ロウキュウカ</t>
    </rPh>
    <rPh sb="84" eb="85">
      <t>リツ</t>
    </rPh>
    <rPh sb="85" eb="86">
      <t>オヨ</t>
    </rPh>
    <rPh sb="87" eb="89">
      <t>カンキョ</t>
    </rPh>
    <rPh sb="89" eb="91">
      <t>カイゼン</t>
    </rPh>
    <rPh sb="91" eb="92">
      <t>リツ</t>
    </rPh>
    <phoneticPr fontId="15"/>
  </si>
  <si>
    <t>　農業集落排水は、旧西脇市区域は平成６年４月１日、旧黒田庄町区域は平成９年４月１日に供用開始し、普及率はほぼ100％となっています。
　しかし、人口減少や節水意識の向上などにより、使用料収入が減少傾向にある中で、処理施設の老朽化に伴う修繕等の維持管理経費が年々増加しています。
　そのため、使用料収入につながる水洗化率の向上を図るとともに、現在、平成29年1月に策定した「下水道事業経営戦略」に基づき、旧西脇市区域は農業集落排水処理区を流域下水道へ統合、旧黒田庄町区域は農業集落排水処理区を特定環境保全公共下水道へ統合を進めております。将来訪れる更新費用の削減、維持管理費の削減に努め、経営基盤を強化していきたいと考えています。</t>
    <rPh sb="1" eb="3">
      <t>ノウギョウ</t>
    </rPh>
    <rPh sb="3" eb="5">
      <t>シュウラク</t>
    </rPh>
    <rPh sb="5" eb="7">
      <t>ハイスイ</t>
    </rPh>
    <rPh sb="9" eb="10">
      <t>キュウ</t>
    </rPh>
    <rPh sb="10" eb="13">
      <t>ニシワキシ</t>
    </rPh>
    <rPh sb="13" eb="15">
      <t>クイキ</t>
    </rPh>
    <rPh sb="16" eb="18">
      <t>ヘイセイ</t>
    </rPh>
    <rPh sb="19" eb="20">
      <t>ネン</t>
    </rPh>
    <rPh sb="21" eb="22">
      <t>ガツ</t>
    </rPh>
    <rPh sb="23" eb="24">
      <t>ニチ</t>
    </rPh>
    <rPh sb="25" eb="26">
      <t>キュウ</t>
    </rPh>
    <rPh sb="26" eb="29">
      <t>クロダショウ</t>
    </rPh>
    <rPh sb="29" eb="30">
      <t>チョウ</t>
    </rPh>
    <rPh sb="30" eb="32">
      <t>クイキ</t>
    </rPh>
    <rPh sb="33" eb="35">
      <t>ヘイセイ</t>
    </rPh>
    <rPh sb="36" eb="37">
      <t>ネン</t>
    </rPh>
    <rPh sb="38" eb="39">
      <t>ガツ</t>
    </rPh>
    <rPh sb="40" eb="41">
      <t>ニチ</t>
    </rPh>
    <rPh sb="42" eb="44">
      <t>キョウヨウ</t>
    </rPh>
    <rPh sb="44" eb="46">
      <t>カイシ</t>
    </rPh>
    <rPh sb="48" eb="50">
      <t>フキュウ</t>
    </rPh>
    <rPh sb="50" eb="51">
      <t>リツ</t>
    </rPh>
    <rPh sb="72" eb="74">
      <t>ジンコウ</t>
    </rPh>
    <rPh sb="74" eb="76">
      <t>ゲンショウ</t>
    </rPh>
    <rPh sb="77" eb="79">
      <t>セッスイ</t>
    </rPh>
    <rPh sb="79" eb="81">
      <t>イシキ</t>
    </rPh>
    <rPh sb="82" eb="84">
      <t>コウジョウ</t>
    </rPh>
    <rPh sb="90" eb="93">
      <t>シヨウリョウ</t>
    </rPh>
    <rPh sb="93" eb="95">
      <t>シュウニュウ</t>
    </rPh>
    <rPh sb="96" eb="98">
      <t>ゲンショウ</t>
    </rPh>
    <rPh sb="98" eb="100">
      <t>ケイコウ</t>
    </rPh>
    <rPh sb="103" eb="104">
      <t>ナカ</t>
    </rPh>
    <rPh sb="106" eb="108">
      <t>ショリ</t>
    </rPh>
    <rPh sb="108" eb="110">
      <t>シセツ</t>
    </rPh>
    <rPh sb="111" eb="114">
      <t>ロウキュウカ</t>
    </rPh>
    <rPh sb="115" eb="116">
      <t>トモナ</t>
    </rPh>
    <rPh sb="117" eb="119">
      <t>シュウゼン</t>
    </rPh>
    <rPh sb="119" eb="120">
      <t>トウ</t>
    </rPh>
    <rPh sb="121" eb="123">
      <t>イジ</t>
    </rPh>
    <rPh sb="123" eb="125">
      <t>カンリ</t>
    </rPh>
    <rPh sb="125" eb="127">
      <t>ケイヒ</t>
    </rPh>
    <rPh sb="128" eb="130">
      <t>ネンネン</t>
    </rPh>
    <rPh sb="130" eb="132">
      <t>ゾウカ</t>
    </rPh>
    <rPh sb="145" eb="148">
      <t>シヨウリョウ</t>
    </rPh>
    <rPh sb="148" eb="150">
      <t>シュウニュウ</t>
    </rPh>
    <rPh sb="155" eb="158">
      <t>スイセンカ</t>
    </rPh>
    <rPh sb="158" eb="159">
      <t>リツ</t>
    </rPh>
    <rPh sb="160" eb="162">
      <t>コウジョウ</t>
    </rPh>
    <rPh sb="163" eb="164">
      <t>ハカ</t>
    </rPh>
    <rPh sb="170" eb="172">
      <t>ゲンザイ</t>
    </rPh>
    <rPh sb="173" eb="175">
      <t>ヘイセイ</t>
    </rPh>
    <rPh sb="177" eb="178">
      <t>ネン</t>
    </rPh>
    <rPh sb="179" eb="180">
      <t>ガツ</t>
    </rPh>
    <rPh sb="181" eb="183">
      <t>サクテイ</t>
    </rPh>
    <rPh sb="186" eb="189">
      <t>ゲスイドウ</t>
    </rPh>
    <rPh sb="189" eb="191">
      <t>ジギョウ</t>
    </rPh>
    <rPh sb="191" eb="193">
      <t>ケイエイ</t>
    </rPh>
    <rPh sb="193" eb="195">
      <t>センリャク</t>
    </rPh>
    <rPh sb="197" eb="198">
      <t>モト</t>
    </rPh>
    <rPh sb="201" eb="202">
      <t>キュウ</t>
    </rPh>
    <rPh sb="202" eb="205">
      <t>ニシワキシ</t>
    </rPh>
    <rPh sb="205" eb="207">
      <t>クイキ</t>
    </rPh>
    <rPh sb="208" eb="210">
      <t>ノウギョウ</t>
    </rPh>
    <rPh sb="210" eb="212">
      <t>シュウラク</t>
    </rPh>
    <rPh sb="212" eb="214">
      <t>ハイスイ</t>
    </rPh>
    <rPh sb="214" eb="216">
      <t>ショリ</t>
    </rPh>
    <rPh sb="216" eb="217">
      <t>ク</t>
    </rPh>
    <rPh sb="218" eb="220">
      <t>リュウイキ</t>
    </rPh>
    <rPh sb="220" eb="223">
      <t>ゲスイドウ</t>
    </rPh>
    <rPh sb="224" eb="226">
      <t>トウゴウ</t>
    </rPh>
    <rPh sb="227" eb="228">
      <t>キュウ</t>
    </rPh>
    <rPh sb="228" eb="232">
      <t>クロダショウチョウ</t>
    </rPh>
    <rPh sb="232" eb="234">
      <t>クイキ</t>
    </rPh>
    <rPh sb="235" eb="241">
      <t>ノウギョウシュウラクハイスイ</t>
    </rPh>
    <rPh sb="241" eb="243">
      <t>ショリ</t>
    </rPh>
    <rPh sb="243" eb="244">
      <t>ク</t>
    </rPh>
    <rPh sb="245" eb="256">
      <t>トクテイカンキョウホゼンコウキョウゲスイドウ</t>
    </rPh>
    <rPh sb="257" eb="259">
      <t>トウゴウ</t>
    </rPh>
    <rPh sb="260" eb="261">
      <t>スス</t>
    </rPh>
    <rPh sb="268" eb="270">
      <t>ショウライ</t>
    </rPh>
    <rPh sb="270" eb="271">
      <t>オトズ</t>
    </rPh>
    <rPh sb="273" eb="275">
      <t>コウシン</t>
    </rPh>
    <rPh sb="275" eb="277">
      <t>ヒヨウ</t>
    </rPh>
    <rPh sb="278" eb="280">
      <t>サクゲン</t>
    </rPh>
    <rPh sb="281" eb="283">
      <t>イジ</t>
    </rPh>
    <rPh sb="283" eb="286">
      <t>カンリヒ</t>
    </rPh>
    <rPh sb="287" eb="289">
      <t>サクゲン</t>
    </rPh>
    <rPh sb="290" eb="291">
      <t>ツト</t>
    </rPh>
    <rPh sb="293" eb="295">
      <t>ケイエイ</t>
    </rPh>
    <rPh sb="295" eb="297">
      <t>キバン</t>
    </rPh>
    <rPh sb="298" eb="300">
      <t>キョウカ</t>
    </rPh>
    <rPh sb="307" eb="308">
      <t>カンガ</t>
    </rPh>
    <phoneticPr fontId="16"/>
  </si>
  <si>
    <r>
      <rPr>
        <sz val="11"/>
        <rFont val="ＭＳ ゴシック"/>
        <family val="3"/>
        <charset val="128"/>
      </rPr>
      <t>①経常収支比率は、100％以上であるが類似団体平均値よりは低く、年度ごとに増減があるので、安定した経営を維持するため更なる費用削減が必要です。
②累積欠損金比率は、昨年度より増加し、全国平均の約４倍となっています。今後は、公共下水道と特定環境保全公共下水道への統合によって改善されると見込んでいます。
③流動比率は、余剰資金を保有していないため、全国平均を下回っています。
④企業債残高対事業規模比率は、企業債の借入額よりも償還額が多かったため、全国平均より低くなっています。
⑤経費回収率は、前年度より使用料収入は減少したが、汚水処理費も減少したため、令和２年度は96.14％となり、類似団体平均値や全国平均を上回っています。
⑥汚水処理原価は、前年度より汚水処理費が減少したことにより、類似団体平均値や全国平均より低くなっています。</t>
    </r>
    <r>
      <rPr>
        <sz val="11"/>
        <color rgb="FFFF0000"/>
        <rFont val="ＭＳ ゴシック"/>
        <family val="3"/>
        <charset val="128"/>
      </rPr>
      <t xml:space="preserve">
</t>
    </r>
    <r>
      <rPr>
        <sz val="11"/>
        <rFont val="ＭＳ ゴシック"/>
        <family val="3"/>
        <charset val="128"/>
      </rPr>
      <t>⑦施設利用率は、前年度より少し低くなっています。今後は、処理施設の統廃合を進めることにより、改善されると見込んでいます。
⑧水洗化率は、毎年未接続世帯を訪問し水洗化啓発に努めた結果、年々上昇しています。</t>
    </r>
    <rPh sb="73" eb="75">
      <t>ルイセキ</t>
    </rPh>
    <rPh sb="75" eb="78">
      <t>ケッソンキン</t>
    </rPh>
    <rPh sb="78" eb="80">
      <t>ヒリツ</t>
    </rPh>
    <rPh sb="82" eb="85">
      <t>サクネンド</t>
    </rPh>
    <rPh sb="87" eb="89">
      <t>ゾウカ</t>
    </rPh>
    <rPh sb="91" eb="93">
      <t>ゼンコク</t>
    </rPh>
    <rPh sb="93" eb="95">
      <t>ヘイキン</t>
    </rPh>
    <rPh sb="96" eb="97">
      <t>ヤク</t>
    </rPh>
    <rPh sb="98" eb="99">
      <t>バイ</t>
    </rPh>
    <rPh sb="107" eb="109">
      <t>コンゴ</t>
    </rPh>
    <rPh sb="111" eb="116">
      <t>コウキョウゲスイドウ</t>
    </rPh>
    <rPh sb="117" eb="128">
      <t>トクテイカンキョウホゼンコウキョウゲスイドウ</t>
    </rPh>
    <rPh sb="130" eb="132">
      <t>トウゴウ</t>
    </rPh>
    <rPh sb="136" eb="138">
      <t>カイゼン</t>
    </rPh>
    <rPh sb="142" eb="144">
      <t>ミコ</t>
    </rPh>
    <rPh sb="152" eb="154">
      <t>リュウドウ</t>
    </rPh>
    <rPh sb="154" eb="156">
      <t>ヒリツ</t>
    </rPh>
    <rPh sb="158" eb="160">
      <t>ヨジョウ</t>
    </rPh>
    <rPh sb="160" eb="162">
      <t>シキン</t>
    </rPh>
    <rPh sb="163" eb="165">
      <t>ホユウ</t>
    </rPh>
    <rPh sb="173" eb="175">
      <t>ゼンコク</t>
    </rPh>
    <rPh sb="175" eb="177">
      <t>ヘイキン</t>
    </rPh>
    <rPh sb="178" eb="180">
      <t>シタマワ</t>
    </rPh>
    <rPh sb="240" eb="242">
      <t>ケイヒ</t>
    </rPh>
    <rPh sb="242" eb="244">
      <t>カイシュウ</t>
    </rPh>
    <rPh sb="244" eb="245">
      <t>リツ</t>
    </rPh>
    <rPh sb="247" eb="250">
      <t>ゼンネンド</t>
    </rPh>
    <rPh sb="252" eb="255">
      <t>シヨウリョウ</t>
    </rPh>
    <rPh sb="255" eb="257">
      <t>シュウニュウ</t>
    </rPh>
    <rPh sb="258" eb="260">
      <t>ゲンショウ</t>
    </rPh>
    <rPh sb="264" eb="266">
      <t>オスイ</t>
    </rPh>
    <rPh sb="266" eb="268">
      <t>ショリ</t>
    </rPh>
    <rPh sb="268" eb="269">
      <t>ヒ</t>
    </rPh>
    <rPh sb="270" eb="272">
      <t>ゲンショウ</t>
    </rPh>
    <rPh sb="277" eb="279">
      <t>レイワ</t>
    </rPh>
    <rPh sb="280" eb="282">
      <t>ネンド</t>
    </rPh>
    <rPh sb="293" eb="295">
      <t>ルイジ</t>
    </rPh>
    <rPh sb="295" eb="297">
      <t>ダンタイ</t>
    </rPh>
    <rPh sb="297" eb="300">
      <t>ヘイキンチ</t>
    </rPh>
    <rPh sb="301" eb="303">
      <t>ゼンコク</t>
    </rPh>
    <rPh sb="303" eb="305">
      <t>ヘイキン</t>
    </rPh>
    <rPh sb="316" eb="318">
      <t>オスイ</t>
    </rPh>
    <rPh sb="318" eb="320">
      <t>ショリ</t>
    </rPh>
    <rPh sb="320" eb="322">
      <t>ゲンカ</t>
    </rPh>
    <rPh sb="329" eb="331">
      <t>オスイ</t>
    </rPh>
    <rPh sb="331" eb="333">
      <t>ショリ</t>
    </rPh>
    <rPh sb="333" eb="334">
      <t>ヒ</t>
    </rPh>
    <rPh sb="335" eb="337">
      <t>ゲンショウ</t>
    </rPh>
    <rPh sb="345" eb="352">
      <t>ルイジダンタイヘイキンチ</t>
    </rPh>
    <rPh sb="353" eb="357">
      <t>ゼンコクヘイキン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</si>
</sst>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b/>
      <sz val="15"/>
      <color theme="3"/>
      <name val="Yu Gothic"/>
      <family val="2"/>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08-441A-B9BC-8DA9184A925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D708-441A-B9BC-8DA9184A925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53.94</c:v>
                </c:pt>
                <c:pt idx="1">
                  <c:v>53.56</c:v>
                </c:pt>
                <c:pt idx="2">
                  <c:v>52.47</c:v>
                </c:pt>
                <c:pt idx="3">
                  <c:v>51.47</c:v>
                </c:pt>
                <c:pt idx="4">
                  <c:v>51.34</c:v>
                </c:pt>
              </c:numCache>
            </c:numRef>
          </c:val>
          <c:extLst>
            <c:ext xmlns:c16="http://schemas.microsoft.com/office/drawing/2014/chart" uri="{C3380CC4-5D6E-409C-BE32-E72D297353CC}">
              <c16:uniqueId val="{00000000-96C1-49E2-BB8D-2A7663E69FE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96C1-49E2-BB8D-2A7663E69FE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91.11</c:v>
                </c:pt>
                <c:pt idx="1">
                  <c:v>91.44</c:v>
                </c:pt>
                <c:pt idx="2">
                  <c:v>91.7</c:v>
                </c:pt>
                <c:pt idx="3">
                  <c:v>92.78</c:v>
                </c:pt>
                <c:pt idx="4">
                  <c:v>94.12</c:v>
                </c:pt>
              </c:numCache>
            </c:numRef>
          </c:val>
          <c:extLst>
            <c:ext xmlns:c16="http://schemas.microsoft.com/office/drawing/2014/chart" uri="{C3380CC4-5D6E-409C-BE32-E72D297353CC}">
              <c16:uniqueId val="{00000000-CA93-47F7-915A-E2B074A91A0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CA93-47F7-915A-E2B074A91A0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99.21</c:v>
                </c:pt>
                <c:pt idx="1">
                  <c:v>99.18</c:v>
                </c:pt>
                <c:pt idx="2">
                  <c:v>99.06</c:v>
                </c:pt>
                <c:pt idx="3">
                  <c:v>99.07</c:v>
                </c:pt>
                <c:pt idx="4">
                  <c:v>103.46</c:v>
                </c:pt>
              </c:numCache>
            </c:numRef>
          </c:val>
          <c:extLst>
            <c:ext xmlns:c16="http://schemas.microsoft.com/office/drawing/2014/chart" uri="{C3380CC4-5D6E-409C-BE32-E72D297353CC}">
              <c16:uniqueId val="{00000000-8948-4D34-83FF-2FB1EF8EE56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8948-4D34-83FF-2FB1EF8EE56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29.84</c:v>
                </c:pt>
                <c:pt idx="1">
                  <c:v>32.76</c:v>
                </c:pt>
                <c:pt idx="2">
                  <c:v>35.619999999999997</c:v>
                </c:pt>
                <c:pt idx="3">
                  <c:v>38.19</c:v>
                </c:pt>
                <c:pt idx="4">
                  <c:v>39.770000000000003</c:v>
                </c:pt>
              </c:numCache>
            </c:numRef>
          </c:val>
          <c:extLst>
            <c:ext xmlns:c16="http://schemas.microsoft.com/office/drawing/2014/chart" uri="{C3380CC4-5D6E-409C-BE32-E72D297353CC}">
              <c16:uniqueId val="{00000000-2C91-4097-85DE-E1DB456D656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2C91-4097-85DE-E1DB456D656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6B-4B9D-BFDF-3DCD83A4A9D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46B-4B9D-BFDF-3DCD83A4A9D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640.21</c:v>
                </c:pt>
                <c:pt idx="1">
                  <c:v>527.16999999999996</c:v>
                </c:pt>
                <c:pt idx="2">
                  <c:v>532.76</c:v>
                </c:pt>
                <c:pt idx="3">
                  <c:v>526.66999999999996</c:v>
                </c:pt>
                <c:pt idx="4">
                  <c:v>529.92999999999995</c:v>
                </c:pt>
              </c:numCache>
            </c:numRef>
          </c:val>
          <c:extLst>
            <c:ext xmlns:c16="http://schemas.microsoft.com/office/drawing/2014/chart" uri="{C3380CC4-5D6E-409C-BE32-E72D297353CC}">
              <c16:uniqueId val="{00000000-4ECA-422C-AE0E-977A087583E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4ECA-422C-AE0E-977A087583E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27.18</c:v>
                </c:pt>
                <c:pt idx="1">
                  <c:v>22.75</c:v>
                </c:pt>
                <c:pt idx="2">
                  <c:v>22.33</c:v>
                </c:pt>
                <c:pt idx="3">
                  <c:v>22.02</c:v>
                </c:pt>
                <c:pt idx="4">
                  <c:v>24.78</c:v>
                </c:pt>
              </c:numCache>
            </c:numRef>
          </c:val>
          <c:extLst>
            <c:ext xmlns:c16="http://schemas.microsoft.com/office/drawing/2014/chart" uri="{C3380CC4-5D6E-409C-BE32-E72D297353CC}">
              <c16:uniqueId val="{00000000-B1BC-4783-B7C6-7E29030A65F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B1BC-4783-B7C6-7E29030A65F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925.52</c:v>
                </c:pt>
                <c:pt idx="1">
                  <c:v>893.75</c:v>
                </c:pt>
                <c:pt idx="2">
                  <c:v>925.45</c:v>
                </c:pt>
                <c:pt idx="3">
                  <c:v>873.6</c:v>
                </c:pt>
                <c:pt idx="4">
                  <c:v>702.48</c:v>
                </c:pt>
              </c:numCache>
            </c:numRef>
          </c:val>
          <c:extLst>
            <c:ext xmlns:c16="http://schemas.microsoft.com/office/drawing/2014/chart" uri="{C3380CC4-5D6E-409C-BE32-E72D297353CC}">
              <c16:uniqueId val="{00000000-90FD-4FFD-971D-EE50BD044CD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90FD-4FFD-971D-EE50BD044CD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38.32</c:v>
                </c:pt>
                <c:pt idx="1">
                  <c:v>84.29</c:v>
                </c:pt>
                <c:pt idx="2">
                  <c:v>84.22</c:v>
                </c:pt>
                <c:pt idx="3">
                  <c:v>91.04</c:v>
                </c:pt>
                <c:pt idx="4">
                  <c:v>96.14</c:v>
                </c:pt>
              </c:numCache>
            </c:numRef>
          </c:val>
          <c:extLst>
            <c:ext xmlns:c16="http://schemas.microsoft.com/office/drawing/2014/chart" uri="{C3380CC4-5D6E-409C-BE32-E72D297353CC}">
              <c16:uniqueId val="{00000000-1821-4D46-AA17-169283AF8C1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1821-4D46-AA17-169283AF8C1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476.41</c:v>
                </c:pt>
                <c:pt idx="1">
                  <c:v>216.23</c:v>
                </c:pt>
                <c:pt idx="2">
                  <c:v>217.1</c:v>
                </c:pt>
                <c:pt idx="3">
                  <c:v>202.09</c:v>
                </c:pt>
                <c:pt idx="4">
                  <c:v>191.42</c:v>
                </c:pt>
              </c:numCache>
            </c:numRef>
          </c:val>
          <c:extLst>
            <c:ext xmlns:c16="http://schemas.microsoft.com/office/drawing/2014/chart" uri="{C3380CC4-5D6E-409C-BE32-E72D297353CC}">
              <c16:uniqueId val="{00000000-9379-4A2C-891A-661A7BB6C9D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9379-4A2C-891A-661A7BB6C9D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兵庫県　西脇市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39871</v>
      </c>
      <c r="AM8" s="51"/>
      <c r="AN8" s="51"/>
      <c r="AO8" s="51"/>
      <c r="AP8" s="51"/>
      <c r="AQ8" s="51"/>
      <c r="AR8" s="51"/>
      <c r="AS8" s="51"/>
      <c r="AT8" s="46">
        <f>データ!T6</f>
        <v>132.44</v>
      </c>
      <c r="AU8" s="46"/>
      <c r="AV8" s="46"/>
      <c r="AW8" s="46"/>
      <c r="AX8" s="46"/>
      <c r="AY8" s="46"/>
      <c r="AZ8" s="46"/>
      <c r="BA8" s="46"/>
      <c r="BB8" s="46">
        <f>データ!U6</f>
        <v>301.05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c r="A10" s="2"/>
      <c r="B10" s="46" t="str">
        <f>データ!N6</f>
        <v>-</v>
      </c>
      <c r="C10" s="46"/>
      <c r="D10" s="46"/>
      <c r="E10" s="46"/>
      <c r="F10" s="46"/>
      <c r="G10" s="46"/>
      <c r="H10" s="46"/>
      <c r="I10" s="46">
        <f>データ!O6</f>
        <v>56.83</v>
      </c>
      <c r="J10" s="46"/>
      <c r="K10" s="46"/>
      <c r="L10" s="46"/>
      <c r="M10" s="46"/>
      <c r="N10" s="46"/>
      <c r="O10" s="46"/>
      <c r="P10" s="46">
        <f>データ!P6</f>
        <v>14.96</v>
      </c>
      <c r="Q10" s="46"/>
      <c r="R10" s="46"/>
      <c r="S10" s="46"/>
      <c r="T10" s="46"/>
      <c r="U10" s="46"/>
      <c r="V10" s="46"/>
      <c r="W10" s="46">
        <f>データ!Q6</f>
        <v>96.09</v>
      </c>
      <c r="X10" s="46"/>
      <c r="Y10" s="46"/>
      <c r="Z10" s="46"/>
      <c r="AA10" s="46"/>
      <c r="AB10" s="46"/>
      <c r="AC10" s="46"/>
      <c r="AD10" s="51">
        <f>データ!R6</f>
        <v>3630</v>
      </c>
      <c r="AE10" s="51"/>
      <c r="AF10" s="51"/>
      <c r="AG10" s="51"/>
      <c r="AH10" s="51"/>
      <c r="AI10" s="51"/>
      <c r="AJ10" s="51"/>
      <c r="AK10" s="2"/>
      <c r="AL10" s="51">
        <f>データ!V6</f>
        <v>5937</v>
      </c>
      <c r="AM10" s="51"/>
      <c r="AN10" s="51"/>
      <c r="AO10" s="51"/>
      <c r="AP10" s="51"/>
      <c r="AQ10" s="51"/>
      <c r="AR10" s="51"/>
      <c r="AS10" s="51"/>
      <c r="AT10" s="46">
        <f>データ!W6</f>
        <v>2.1</v>
      </c>
      <c r="AU10" s="46"/>
      <c r="AV10" s="46"/>
      <c r="AW10" s="46"/>
      <c r="AX10" s="46"/>
      <c r="AY10" s="46"/>
      <c r="AZ10" s="46"/>
      <c r="BA10" s="46"/>
      <c r="BB10" s="46">
        <f>データ!X6</f>
        <v>2827.14</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116</v>
      </c>
      <c r="BM16" s="83"/>
      <c r="BN16" s="83"/>
      <c r="BO16" s="83"/>
      <c r="BP16" s="83"/>
      <c r="BQ16" s="83"/>
      <c r="BR16" s="83"/>
      <c r="BS16" s="83"/>
      <c r="BT16" s="83"/>
      <c r="BU16" s="83"/>
      <c r="BV16" s="83"/>
      <c r="BW16" s="83"/>
      <c r="BX16" s="83"/>
      <c r="BY16" s="83"/>
      <c r="BZ16" s="8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115</v>
      </c>
      <c r="BM66" s="70"/>
      <c r="BN66" s="70"/>
      <c r="BO66" s="70"/>
      <c r="BP66" s="70"/>
      <c r="BQ66" s="70"/>
      <c r="BR66" s="70"/>
      <c r="BS66" s="70"/>
      <c r="BT66" s="70"/>
      <c r="BU66" s="70"/>
      <c r="BV66" s="70"/>
      <c r="BW66" s="70"/>
      <c r="BX66" s="70"/>
      <c r="BY66" s="70"/>
      <c r="BZ66" s="7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30</v>
      </c>
    </row>
    <row r="84" spans="1:78" hidden="1">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puKBpL9Gv8lKZ8RlqQvSWmS1Mh1PbiCuee3MjvaNYRlgvjvSxkUYNnoKeCdvBLsTYiNfLkKNHa2xInUSx02w==" saltValue="K9pZzTShu87W+/tucRpMg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cols>
    <col min="2" max="144" width="11.875" customWidth="1"/>
  </cols>
  <sheetData>
    <row r="1" spans="1:148">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c r="A6" s="28" t="s">
        <v>95</v>
      </c>
      <c r="B6" s="33">
        <f>B7</f>
        <v>2020</v>
      </c>
      <c r="C6" s="33">
        <f t="shared" ref="C6:X6" si="3">C7</f>
        <v>282138</v>
      </c>
      <c r="D6" s="33">
        <f t="shared" si="3"/>
        <v>46</v>
      </c>
      <c r="E6" s="33">
        <f t="shared" si="3"/>
        <v>17</v>
      </c>
      <c r="F6" s="33">
        <f t="shared" si="3"/>
        <v>5</v>
      </c>
      <c r="G6" s="33">
        <f t="shared" si="3"/>
        <v>0</v>
      </c>
      <c r="H6" s="33" t="str">
        <f t="shared" si="3"/>
        <v>兵庫県　西脇市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56.83</v>
      </c>
      <c r="P6" s="34">
        <f t="shared" si="3"/>
        <v>14.96</v>
      </c>
      <c r="Q6" s="34">
        <f t="shared" si="3"/>
        <v>96.09</v>
      </c>
      <c r="R6" s="34">
        <f t="shared" si="3"/>
        <v>3630</v>
      </c>
      <c r="S6" s="34">
        <f t="shared" si="3"/>
        <v>39871</v>
      </c>
      <c r="T6" s="34">
        <f t="shared" si="3"/>
        <v>132.44</v>
      </c>
      <c r="U6" s="34">
        <f t="shared" si="3"/>
        <v>301.05</v>
      </c>
      <c r="V6" s="34">
        <f t="shared" si="3"/>
        <v>5937</v>
      </c>
      <c r="W6" s="34">
        <f t="shared" si="3"/>
        <v>2.1</v>
      </c>
      <c r="X6" s="34">
        <f t="shared" si="3"/>
        <v>2827.14</v>
      </c>
      <c r="Y6" s="35">
        <f>IF(Y7="",NA(),Y7)</f>
        <v>99.21</v>
      </c>
      <c r="Z6" s="35">
        <f t="shared" ref="Z6:AH6" si="4">IF(Z7="",NA(),Z7)</f>
        <v>99.18</v>
      </c>
      <c r="AA6" s="35">
        <f t="shared" si="4"/>
        <v>99.06</v>
      </c>
      <c r="AB6" s="35">
        <f t="shared" si="4"/>
        <v>99.07</v>
      </c>
      <c r="AC6" s="35">
        <f t="shared" si="4"/>
        <v>103.46</v>
      </c>
      <c r="AD6" s="35">
        <f t="shared" si="4"/>
        <v>99.66</v>
      </c>
      <c r="AE6" s="35">
        <f t="shared" si="4"/>
        <v>100.95</v>
      </c>
      <c r="AF6" s="35">
        <f t="shared" si="4"/>
        <v>101.77</v>
      </c>
      <c r="AG6" s="35">
        <f t="shared" si="4"/>
        <v>103.6</v>
      </c>
      <c r="AH6" s="35">
        <f t="shared" si="4"/>
        <v>106.37</v>
      </c>
      <c r="AI6" s="34" t="str">
        <f>IF(AI7="","",IF(AI7="-","【-】","【"&amp;SUBSTITUTE(TEXT(AI7,"#,##0.00"),"-","△")&amp;"】"))</f>
        <v>【104.99】</v>
      </c>
      <c r="AJ6" s="35">
        <f>IF(AJ7="",NA(),AJ7)</f>
        <v>640.21</v>
      </c>
      <c r="AK6" s="35">
        <f t="shared" ref="AK6:AS6" si="5">IF(AK7="",NA(),AK7)</f>
        <v>527.16999999999996</v>
      </c>
      <c r="AL6" s="35">
        <f t="shared" si="5"/>
        <v>532.76</v>
      </c>
      <c r="AM6" s="35">
        <f t="shared" si="5"/>
        <v>526.66999999999996</v>
      </c>
      <c r="AN6" s="35">
        <f t="shared" si="5"/>
        <v>529.92999999999995</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27.18</v>
      </c>
      <c r="AV6" s="35">
        <f t="shared" ref="AV6:BD6" si="6">IF(AV7="",NA(),AV7)</f>
        <v>22.75</v>
      </c>
      <c r="AW6" s="35">
        <f t="shared" si="6"/>
        <v>22.33</v>
      </c>
      <c r="AX6" s="35">
        <f t="shared" si="6"/>
        <v>22.02</v>
      </c>
      <c r="AY6" s="35">
        <f t="shared" si="6"/>
        <v>24.78</v>
      </c>
      <c r="AZ6" s="35">
        <f t="shared" si="6"/>
        <v>31.84</v>
      </c>
      <c r="BA6" s="35">
        <f t="shared" si="6"/>
        <v>29.91</v>
      </c>
      <c r="BB6" s="35">
        <f t="shared" si="6"/>
        <v>29.54</v>
      </c>
      <c r="BC6" s="35">
        <f t="shared" si="6"/>
        <v>26.99</v>
      </c>
      <c r="BD6" s="35">
        <f t="shared" si="6"/>
        <v>29.13</v>
      </c>
      <c r="BE6" s="34" t="str">
        <f>IF(BE7="","",IF(BE7="-","【-】","【"&amp;SUBSTITUTE(TEXT(BE7,"#,##0.00"),"-","△")&amp;"】"))</f>
        <v>【32.80】</v>
      </c>
      <c r="BF6" s="35">
        <f>IF(BF7="",NA(),BF7)</f>
        <v>925.52</v>
      </c>
      <c r="BG6" s="35">
        <f t="shared" ref="BG6:BO6" si="7">IF(BG7="",NA(),BG7)</f>
        <v>893.75</v>
      </c>
      <c r="BH6" s="35">
        <f t="shared" si="7"/>
        <v>925.45</v>
      </c>
      <c r="BI6" s="35">
        <f t="shared" si="7"/>
        <v>873.6</v>
      </c>
      <c r="BJ6" s="35">
        <f t="shared" si="7"/>
        <v>702.48</v>
      </c>
      <c r="BK6" s="35">
        <f t="shared" si="7"/>
        <v>974.93</v>
      </c>
      <c r="BL6" s="35">
        <f t="shared" si="7"/>
        <v>855.8</v>
      </c>
      <c r="BM6" s="35">
        <f t="shared" si="7"/>
        <v>789.46</v>
      </c>
      <c r="BN6" s="35">
        <f t="shared" si="7"/>
        <v>826.83</v>
      </c>
      <c r="BO6" s="35">
        <f t="shared" si="7"/>
        <v>867.83</v>
      </c>
      <c r="BP6" s="34" t="str">
        <f>IF(BP7="","",IF(BP7="-","【-】","【"&amp;SUBSTITUTE(TEXT(BP7,"#,##0.00"),"-","△")&amp;"】"))</f>
        <v>【832.52】</v>
      </c>
      <c r="BQ6" s="35">
        <f>IF(BQ7="",NA(),BQ7)</f>
        <v>38.32</v>
      </c>
      <c r="BR6" s="35">
        <f t="shared" ref="BR6:BZ6" si="8">IF(BR7="",NA(),BR7)</f>
        <v>84.29</v>
      </c>
      <c r="BS6" s="35">
        <f t="shared" si="8"/>
        <v>84.22</v>
      </c>
      <c r="BT6" s="35">
        <f t="shared" si="8"/>
        <v>91.04</v>
      </c>
      <c r="BU6" s="35">
        <f t="shared" si="8"/>
        <v>96.14</v>
      </c>
      <c r="BV6" s="35">
        <f t="shared" si="8"/>
        <v>55.32</v>
      </c>
      <c r="BW6" s="35">
        <f t="shared" si="8"/>
        <v>59.8</v>
      </c>
      <c r="BX6" s="35">
        <f t="shared" si="8"/>
        <v>57.77</v>
      </c>
      <c r="BY6" s="35">
        <f t="shared" si="8"/>
        <v>57.31</v>
      </c>
      <c r="BZ6" s="35">
        <f t="shared" si="8"/>
        <v>57.08</v>
      </c>
      <c r="CA6" s="34" t="str">
        <f>IF(CA7="","",IF(CA7="-","【-】","【"&amp;SUBSTITUTE(TEXT(CA7,"#,##0.00"),"-","△")&amp;"】"))</f>
        <v>【60.94】</v>
      </c>
      <c r="CB6" s="35">
        <f>IF(CB7="",NA(),CB7)</f>
        <v>476.41</v>
      </c>
      <c r="CC6" s="35">
        <f t="shared" ref="CC6:CK6" si="9">IF(CC7="",NA(),CC7)</f>
        <v>216.23</v>
      </c>
      <c r="CD6" s="35">
        <f t="shared" si="9"/>
        <v>217.1</v>
      </c>
      <c r="CE6" s="35">
        <f t="shared" si="9"/>
        <v>202.09</v>
      </c>
      <c r="CF6" s="35">
        <f t="shared" si="9"/>
        <v>191.42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53.94</v>
      </c>
      <c r="CN6" s="35">
        <f t="shared" ref="CN6:CV6" si="10">IF(CN7="",NA(),CN7)</f>
        <v>53.56</v>
      </c>
      <c r="CO6" s="35">
        <f t="shared" si="10"/>
        <v>52.47</v>
      </c>
      <c r="CP6" s="35">
        <f t="shared" si="10"/>
        <v>51.47</v>
      </c>
      <c r="CQ6" s="35">
        <f t="shared" si="10"/>
        <v>51.34</v>
      </c>
      <c r="CR6" s="35">
        <f t="shared" si="10"/>
        <v>60.65</v>
      </c>
      <c r="CS6" s="35">
        <f t="shared" si="10"/>
        <v>51.75</v>
      </c>
      <c r="CT6" s="35">
        <f t="shared" si="10"/>
        <v>50.68</v>
      </c>
      <c r="CU6" s="35">
        <f t="shared" si="10"/>
        <v>50.14</v>
      </c>
      <c r="CV6" s="35">
        <f t="shared" si="10"/>
        <v>54.83</v>
      </c>
      <c r="CW6" s="34" t="str">
        <f>IF(CW7="","",IF(CW7="-","【-】","【"&amp;SUBSTITUTE(TEXT(CW7,"#,##0.00"),"-","△")&amp;"】"))</f>
        <v>【54.84】</v>
      </c>
      <c r="CX6" s="35">
        <f>IF(CX7="",NA(),CX7)</f>
        <v>91.11</v>
      </c>
      <c r="CY6" s="35">
        <f t="shared" ref="CY6:DG6" si="11">IF(CY7="",NA(),CY7)</f>
        <v>91.44</v>
      </c>
      <c r="CZ6" s="35">
        <f t="shared" si="11"/>
        <v>91.7</v>
      </c>
      <c r="DA6" s="35">
        <f t="shared" si="11"/>
        <v>92.78</v>
      </c>
      <c r="DB6" s="35">
        <f t="shared" si="11"/>
        <v>94.12</v>
      </c>
      <c r="DC6" s="35">
        <f t="shared" si="11"/>
        <v>84.58</v>
      </c>
      <c r="DD6" s="35">
        <f t="shared" si="11"/>
        <v>84.84</v>
      </c>
      <c r="DE6" s="35">
        <f t="shared" si="11"/>
        <v>84.86</v>
      </c>
      <c r="DF6" s="35">
        <f t="shared" si="11"/>
        <v>84.98</v>
      </c>
      <c r="DG6" s="35">
        <f t="shared" si="11"/>
        <v>84.7</v>
      </c>
      <c r="DH6" s="34" t="str">
        <f>IF(DH7="","",IF(DH7="-","【-】","【"&amp;SUBSTITUTE(TEXT(DH7,"#,##0.00"),"-","△")&amp;"】"))</f>
        <v>【86.60】</v>
      </c>
      <c r="DI6" s="35">
        <f>IF(DI7="",NA(),DI7)</f>
        <v>29.84</v>
      </c>
      <c r="DJ6" s="35">
        <f t="shared" ref="DJ6:DR6" si="12">IF(DJ7="",NA(),DJ7)</f>
        <v>32.76</v>
      </c>
      <c r="DK6" s="35">
        <f t="shared" si="12"/>
        <v>35.619999999999997</v>
      </c>
      <c r="DL6" s="35">
        <f t="shared" si="12"/>
        <v>38.19</v>
      </c>
      <c r="DM6" s="35">
        <f t="shared" si="12"/>
        <v>39.770000000000003</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c r="A7" s="28"/>
      <c r="B7" s="37">
        <v>2020</v>
      </c>
      <c r="C7" s="37">
        <v>282138</v>
      </c>
      <c r="D7" s="37">
        <v>46</v>
      </c>
      <c r="E7" s="37">
        <v>17</v>
      </c>
      <c r="F7" s="37">
        <v>5</v>
      </c>
      <c r="G7" s="37">
        <v>0</v>
      </c>
      <c r="H7" s="37" t="s">
        <v>96</v>
      </c>
      <c r="I7" s="37" t="s">
        <v>97</v>
      </c>
      <c r="J7" s="37" t="s">
        <v>98</v>
      </c>
      <c r="K7" s="37" t="s">
        <v>99</v>
      </c>
      <c r="L7" s="37" t="s">
        <v>100</v>
      </c>
      <c r="M7" s="37" t="s">
        <v>101</v>
      </c>
      <c r="N7" s="38" t="s">
        <v>102</v>
      </c>
      <c r="O7" s="38">
        <v>56.83</v>
      </c>
      <c r="P7" s="38">
        <v>14.96</v>
      </c>
      <c r="Q7" s="38">
        <v>96.09</v>
      </c>
      <c r="R7" s="38">
        <v>3630</v>
      </c>
      <c r="S7" s="38">
        <v>39871</v>
      </c>
      <c r="T7" s="38">
        <v>132.44</v>
      </c>
      <c r="U7" s="38">
        <v>301.05</v>
      </c>
      <c r="V7" s="38">
        <v>5937</v>
      </c>
      <c r="W7" s="38">
        <v>2.1</v>
      </c>
      <c r="X7" s="38">
        <v>2827.14</v>
      </c>
      <c r="Y7" s="38">
        <v>99.21</v>
      </c>
      <c r="Z7" s="38">
        <v>99.18</v>
      </c>
      <c r="AA7" s="38">
        <v>99.06</v>
      </c>
      <c r="AB7" s="38">
        <v>99.07</v>
      </c>
      <c r="AC7" s="38">
        <v>103.46</v>
      </c>
      <c r="AD7" s="38">
        <v>99.66</v>
      </c>
      <c r="AE7" s="38">
        <v>100.95</v>
      </c>
      <c r="AF7" s="38">
        <v>101.77</v>
      </c>
      <c r="AG7" s="38">
        <v>103.6</v>
      </c>
      <c r="AH7" s="38">
        <v>106.37</v>
      </c>
      <c r="AI7" s="38">
        <v>104.99</v>
      </c>
      <c r="AJ7" s="38">
        <v>640.21</v>
      </c>
      <c r="AK7" s="38">
        <v>527.16999999999996</v>
      </c>
      <c r="AL7" s="38">
        <v>532.76</v>
      </c>
      <c r="AM7" s="38">
        <v>526.66999999999996</v>
      </c>
      <c r="AN7" s="38">
        <v>529.92999999999995</v>
      </c>
      <c r="AO7" s="38">
        <v>225.39</v>
      </c>
      <c r="AP7" s="38">
        <v>224.04</v>
      </c>
      <c r="AQ7" s="38">
        <v>227.4</v>
      </c>
      <c r="AR7" s="38">
        <v>193.99</v>
      </c>
      <c r="AS7" s="38">
        <v>139.02000000000001</v>
      </c>
      <c r="AT7" s="38">
        <v>121.19</v>
      </c>
      <c r="AU7" s="38">
        <v>27.18</v>
      </c>
      <c r="AV7" s="38">
        <v>22.75</v>
      </c>
      <c r="AW7" s="38">
        <v>22.33</v>
      </c>
      <c r="AX7" s="38">
        <v>22.02</v>
      </c>
      <c r="AY7" s="38">
        <v>24.78</v>
      </c>
      <c r="AZ7" s="38">
        <v>31.84</v>
      </c>
      <c r="BA7" s="38">
        <v>29.91</v>
      </c>
      <c r="BB7" s="38">
        <v>29.54</v>
      </c>
      <c r="BC7" s="38">
        <v>26.99</v>
      </c>
      <c r="BD7" s="38">
        <v>29.13</v>
      </c>
      <c r="BE7" s="38">
        <v>32.799999999999997</v>
      </c>
      <c r="BF7" s="38">
        <v>925.52</v>
      </c>
      <c r="BG7" s="38">
        <v>893.75</v>
      </c>
      <c r="BH7" s="38">
        <v>925.45</v>
      </c>
      <c r="BI7" s="38">
        <v>873.6</v>
      </c>
      <c r="BJ7" s="38">
        <v>702.48</v>
      </c>
      <c r="BK7" s="38">
        <v>974.93</v>
      </c>
      <c r="BL7" s="38">
        <v>855.8</v>
      </c>
      <c r="BM7" s="38">
        <v>789.46</v>
      </c>
      <c r="BN7" s="38">
        <v>826.83</v>
      </c>
      <c r="BO7" s="38">
        <v>867.83</v>
      </c>
      <c r="BP7" s="38">
        <v>832.52</v>
      </c>
      <c r="BQ7" s="38">
        <v>38.32</v>
      </c>
      <c r="BR7" s="38">
        <v>84.29</v>
      </c>
      <c r="BS7" s="38">
        <v>84.22</v>
      </c>
      <c r="BT7" s="38">
        <v>91.04</v>
      </c>
      <c r="BU7" s="38">
        <v>96.14</v>
      </c>
      <c r="BV7" s="38">
        <v>55.32</v>
      </c>
      <c r="BW7" s="38">
        <v>59.8</v>
      </c>
      <c r="BX7" s="38">
        <v>57.77</v>
      </c>
      <c r="BY7" s="38">
        <v>57.31</v>
      </c>
      <c r="BZ7" s="38">
        <v>57.08</v>
      </c>
      <c r="CA7" s="38">
        <v>60.94</v>
      </c>
      <c r="CB7" s="38">
        <v>476.41</v>
      </c>
      <c r="CC7" s="38">
        <v>216.23</v>
      </c>
      <c r="CD7" s="38">
        <v>217.1</v>
      </c>
      <c r="CE7" s="38">
        <v>202.09</v>
      </c>
      <c r="CF7" s="38">
        <v>191.42</v>
      </c>
      <c r="CG7" s="38">
        <v>283.17</v>
      </c>
      <c r="CH7" s="38">
        <v>263.76</v>
      </c>
      <c r="CI7" s="38">
        <v>274.35000000000002</v>
      </c>
      <c r="CJ7" s="38">
        <v>273.52</v>
      </c>
      <c r="CK7" s="38">
        <v>274.99</v>
      </c>
      <c r="CL7" s="38">
        <v>253.04</v>
      </c>
      <c r="CM7" s="38">
        <v>53.94</v>
      </c>
      <c r="CN7" s="38">
        <v>53.56</v>
      </c>
      <c r="CO7" s="38">
        <v>52.47</v>
      </c>
      <c r="CP7" s="38">
        <v>51.47</v>
      </c>
      <c r="CQ7" s="38">
        <v>51.34</v>
      </c>
      <c r="CR7" s="38">
        <v>60.65</v>
      </c>
      <c r="CS7" s="38">
        <v>51.75</v>
      </c>
      <c r="CT7" s="38">
        <v>50.68</v>
      </c>
      <c r="CU7" s="38">
        <v>50.14</v>
      </c>
      <c r="CV7" s="38">
        <v>54.83</v>
      </c>
      <c r="CW7" s="38">
        <v>54.84</v>
      </c>
      <c r="CX7" s="38">
        <v>91.11</v>
      </c>
      <c r="CY7" s="38">
        <v>91.44</v>
      </c>
      <c r="CZ7" s="38">
        <v>91.7</v>
      </c>
      <c r="DA7" s="38">
        <v>92.78</v>
      </c>
      <c r="DB7" s="38">
        <v>94.12</v>
      </c>
      <c r="DC7" s="38">
        <v>84.58</v>
      </c>
      <c r="DD7" s="38">
        <v>84.84</v>
      </c>
      <c r="DE7" s="38">
        <v>84.86</v>
      </c>
      <c r="DF7" s="38">
        <v>84.98</v>
      </c>
      <c r="DG7" s="38">
        <v>84.7</v>
      </c>
      <c r="DH7" s="38">
        <v>86.6</v>
      </c>
      <c r="DI7" s="38">
        <v>29.84</v>
      </c>
      <c r="DJ7" s="38">
        <v>32.76</v>
      </c>
      <c r="DK7" s="38">
        <v>35.619999999999997</v>
      </c>
      <c r="DL7" s="38">
        <v>38.19</v>
      </c>
      <c r="DM7" s="38">
        <v>39.770000000000003</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c r="B11">
        <v>4</v>
      </c>
      <c r="C11">
        <v>3</v>
      </c>
      <c r="D11">
        <v>2</v>
      </c>
      <c r="E11">
        <v>1</v>
      </c>
      <c r="F11">
        <v>0</v>
      </c>
      <c r="G11" t="s">
        <v>108</v>
      </c>
    </row>
    <row r="12" spans="1:148">
      <c r="B12">
        <v>1</v>
      </c>
      <c r="C12">
        <v>1</v>
      </c>
      <c r="D12">
        <v>1</v>
      </c>
      <c r="E12">
        <v>1</v>
      </c>
      <c r="F12">
        <v>2</v>
      </c>
      <c r="G12" t="s">
        <v>109</v>
      </c>
    </row>
    <row r="13" spans="1:148">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西脇市役所</cp:lastModifiedBy>
  <cp:lastPrinted>2022-01-20T06:38:51Z</cp:lastPrinted>
  <dcterms:created xsi:type="dcterms:W3CDTF">2021-12-03T07:33:26Z</dcterms:created>
  <dcterms:modified xsi:type="dcterms:W3CDTF">2022-01-20T06:41:46Z</dcterms:modified>
  <cp:category/>
</cp:coreProperties>
</file>